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/>
  <xr:revisionPtr revIDLastSave="0" documentId="13_ncr:1_{F65DAAD2-1602-4FBF-8FFC-FD8104E4A976}" xr6:coauthVersionLast="45" xr6:coauthVersionMax="45" xr10:uidLastSave="{00000000-0000-0000-0000-000000000000}"/>
  <bookViews>
    <workbookView xWindow="-120" yWindow="-120" windowWidth="25440" windowHeight="15390" firstSheet="2" activeTab="2" xr2:uid="{00000000-000D-0000-FFFF-FFFF00000000}"/>
  </bookViews>
  <sheets>
    <sheet name="metadata" sheetId="11" r:id="rId1"/>
    <sheet name="lslt all" sheetId="8" r:id="rId2"/>
    <sheet name="LM matches" sheetId="12" r:id="rId3"/>
    <sheet name="90 day notice" sheetId="13" r:id="rId4"/>
    <sheet name="Concluded deals to be added" sheetId="15" r:id="rId5"/>
  </sheets>
  <definedNames>
    <definedName name="_xlnm._FilterDatabase" localSheetId="1" hidden="1">'lslt all'!$A$1:$AK$149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2" l="1"/>
  <c r="V9" i="8" l="1"/>
  <c r="V6" i="8" l="1"/>
  <c r="V7" i="8"/>
  <c r="V8" i="8"/>
  <c r="V12" i="8"/>
  <c r="V13" i="8"/>
  <c r="V14" i="8"/>
  <c r="V5" i="8"/>
  <c r="V141" i="8"/>
  <c r="V72" i="8"/>
  <c r="V16" i="8"/>
  <c r="V17" i="8"/>
  <c r="V18" i="8"/>
  <c r="V19" i="8"/>
  <c r="V20" i="8"/>
  <c r="V21" i="8"/>
  <c r="V22" i="8"/>
  <c r="V23" i="8"/>
  <c r="V80" i="8"/>
  <c r="V11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83" i="8"/>
  <c r="V71" i="8"/>
  <c r="V97" i="8"/>
  <c r="V56" i="8"/>
  <c r="V60" i="8"/>
  <c r="V61" i="8"/>
  <c r="V62" i="8"/>
  <c r="V63" i="8"/>
  <c r="V64" i="8"/>
  <c r="V65" i="8"/>
  <c r="V66" i="8"/>
  <c r="V89" i="8"/>
  <c r="V68" i="8"/>
  <c r="V69" i="8"/>
  <c r="V70" i="8"/>
  <c r="V86" i="8"/>
  <c r="V77" i="8"/>
  <c r="V73" i="8"/>
  <c r="V74" i="8"/>
  <c r="V75" i="8"/>
  <c r="V76" i="8"/>
  <c r="V91" i="8"/>
  <c r="V59" i="8"/>
  <c r="V78" i="8"/>
  <c r="V87" i="8"/>
  <c r="V81" i="8"/>
  <c r="V82" i="8"/>
  <c r="V67" i="8"/>
  <c r="V84" i="8"/>
  <c r="V85" i="8"/>
  <c r="V94" i="8"/>
  <c r="V95" i="8"/>
  <c r="V96" i="8"/>
  <c r="V58" i="8"/>
  <c r="V121" i="8"/>
  <c r="V93" i="8"/>
  <c r="V92" i="8"/>
  <c r="V103" i="8"/>
  <c r="V105" i="8"/>
  <c r="V15" i="8"/>
  <c r="V99" i="8"/>
  <c r="V10" i="8"/>
  <c r="V98" i="8"/>
  <c r="V145" i="8"/>
  <c r="V100" i="8"/>
  <c r="V101" i="8"/>
  <c r="V102" i="8"/>
  <c r="V108" i="8"/>
  <c r="V104" i="8"/>
  <c r="V107" i="8"/>
  <c r="V106" i="8"/>
  <c r="V109" i="8"/>
  <c r="V57" i="8"/>
  <c r="V25" i="8"/>
  <c r="V110" i="8"/>
  <c r="V111" i="8"/>
  <c r="V112" i="8"/>
  <c r="V113" i="8"/>
  <c r="V114" i="8"/>
  <c r="V115" i="8"/>
  <c r="V116" i="8"/>
  <c r="V117" i="8"/>
  <c r="V118" i="8"/>
  <c r="V119" i="8"/>
  <c r="V120" i="8"/>
  <c r="V143" i="8"/>
  <c r="V122" i="8"/>
  <c r="V123" i="8"/>
  <c r="V124" i="8"/>
  <c r="V125" i="8"/>
  <c r="V126" i="8"/>
  <c r="V127" i="8"/>
  <c r="V128" i="8"/>
  <c r="V129" i="8"/>
  <c r="V130" i="8"/>
  <c r="V131" i="8"/>
  <c r="V132" i="8"/>
  <c r="V133" i="8"/>
  <c r="V134" i="8"/>
  <c r="V135" i="8"/>
  <c r="V136" i="8"/>
  <c r="V137" i="8"/>
  <c r="V138" i="8"/>
  <c r="V139" i="8"/>
  <c r="V140" i="8"/>
  <c r="V146" i="8"/>
  <c r="V142" i="8"/>
  <c r="V24" i="8"/>
  <c r="V144" i="8"/>
  <c r="V2" i="8"/>
  <c r="V4" i="8"/>
  <c r="V147" i="8"/>
  <c r="V148" i="8"/>
  <c r="V149" i="8"/>
  <c r="V79" i="8"/>
  <c r="V3" i="8"/>
  <c r="V88" i="8"/>
  <c r="V90" i="8"/>
  <c r="U4" i="8" l="1"/>
  <c r="U146" i="8"/>
  <c r="U149" i="8" l="1"/>
  <c r="U148" i="8"/>
  <c r="U147" i="8"/>
  <c r="U2" i="8"/>
  <c r="U144" i="8"/>
  <c r="U142" i="8"/>
  <c r="U24" i="8"/>
  <c r="U90" i="8" l="1"/>
  <c r="U134" i="8" l="1"/>
  <c r="U133" i="8"/>
  <c r="U92" i="8"/>
  <c r="U130" i="8" l="1"/>
  <c r="U131" i="8"/>
  <c r="U132" i="8"/>
  <c r="U135" i="8"/>
  <c r="U136" i="8"/>
  <c r="U137" i="8"/>
  <c r="U138" i="8"/>
  <c r="U139" i="8"/>
  <c r="U140" i="8"/>
  <c r="U122" i="8"/>
  <c r="U123" i="8"/>
  <c r="U124" i="8"/>
  <c r="U125" i="8"/>
  <c r="U126" i="8"/>
  <c r="U127" i="8"/>
  <c r="U128" i="8"/>
  <c r="U129" i="8"/>
  <c r="U120" i="8"/>
  <c r="U143" i="8"/>
  <c r="U119" i="8"/>
  <c r="U117" i="8"/>
  <c r="U118" i="8"/>
  <c r="U116" i="8"/>
  <c r="S115" i="8"/>
  <c r="U115" i="8" s="1"/>
  <c r="U110" i="8"/>
  <c r="U111" i="8"/>
  <c r="U113" i="8"/>
  <c r="U101" i="8"/>
  <c r="U102" i="8"/>
  <c r="S100" i="8"/>
  <c r="U100" i="8" s="1"/>
  <c r="U98" i="8"/>
  <c r="U73" i="8"/>
  <c r="U74" i="8"/>
  <c r="U69" i="8"/>
  <c r="U70" i="8"/>
  <c r="U68" i="8"/>
  <c r="U64" i="8"/>
  <c r="U65" i="8"/>
  <c r="U66" i="8"/>
  <c r="U63" i="8"/>
  <c r="U62" i="8"/>
  <c r="U60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1" i="8"/>
  <c r="U52" i="8"/>
  <c r="R50" i="8"/>
  <c r="U50" i="8" s="1"/>
  <c r="U28" i="8"/>
  <c r="U27" i="8"/>
  <c r="U26" i="8"/>
  <c r="U21" i="8"/>
  <c r="U22" i="8"/>
  <c r="U23" i="8"/>
  <c r="U16" i="8"/>
  <c r="U17" i="8"/>
  <c r="U18" i="8"/>
  <c r="U7" i="8"/>
  <c r="U8" i="8"/>
  <c r="U6" i="8"/>
  <c r="U104" i="8" l="1"/>
  <c r="U84" i="8" l="1"/>
  <c r="U85" i="8"/>
  <c r="U81" i="8"/>
  <c r="U75" i="8"/>
  <c r="T76" i="8"/>
  <c r="U76" i="8" s="1"/>
  <c r="U61" i="8"/>
  <c r="U53" i="8"/>
  <c r="U54" i="8"/>
  <c r="U3" i="8"/>
  <c r="U114" i="8"/>
  <c r="U25" i="8"/>
  <c r="U57" i="8"/>
  <c r="U109" i="8"/>
  <c r="U106" i="8"/>
  <c r="U107" i="8"/>
  <c r="U108" i="8"/>
  <c r="U145" i="8"/>
  <c r="U10" i="8"/>
  <c r="U99" i="8"/>
  <c r="U105" i="8"/>
  <c r="U103" i="8"/>
  <c r="U93" i="8"/>
  <c r="U121" i="8"/>
  <c r="U58" i="8"/>
  <c r="U96" i="8"/>
  <c r="U95" i="8"/>
  <c r="U94" i="8"/>
  <c r="U67" i="8"/>
  <c r="U82" i="8"/>
  <c r="U87" i="8"/>
  <c r="U78" i="8"/>
  <c r="U59" i="8"/>
  <c r="U91" i="8"/>
  <c r="U77" i="8"/>
  <c r="U86" i="8"/>
  <c r="U89" i="8"/>
  <c r="U56" i="8"/>
  <c r="U97" i="8"/>
  <c r="U71" i="8"/>
  <c r="U83" i="8"/>
  <c r="U55" i="8"/>
  <c r="U11" i="8"/>
  <c r="U80" i="8"/>
  <c r="U20" i="8"/>
  <c r="U19" i="8"/>
  <c r="U72" i="8"/>
  <c r="U141" i="8"/>
  <c r="U5" i="8"/>
  <c r="U14" i="8"/>
  <c r="U9" i="8"/>
  <c r="U13" i="8"/>
  <c r="U12" i="8"/>
  <c r="U79" i="8"/>
  <c r="U88" i="8"/>
</calcChain>
</file>

<file path=xl/sharedStrings.xml><?xml version="1.0" encoding="utf-8"?>
<sst xmlns="http://schemas.openxmlformats.org/spreadsheetml/2006/main" count="4629" uniqueCount="665">
  <si>
    <t>Bagamoyo</t>
  </si>
  <si>
    <t>Kilolo</t>
  </si>
  <si>
    <t>Tanga</t>
  </si>
  <si>
    <t>Lindi</t>
  </si>
  <si>
    <t>Lindwandwali</t>
  </si>
  <si>
    <t>Iringa</t>
  </si>
  <si>
    <t>Rufiji</t>
  </si>
  <si>
    <t>Morogoro</t>
  </si>
  <si>
    <t>Pwani</t>
  </si>
  <si>
    <t>Njombe</t>
  </si>
  <si>
    <t>Mvomero</t>
  </si>
  <si>
    <t>BBR 88; BBR 89; BBR 90; BAT 139</t>
  </si>
  <si>
    <t>Arumeru</t>
  </si>
  <si>
    <t>Engorora</t>
  </si>
  <si>
    <t>Arusha</t>
  </si>
  <si>
    <t>EAQ 737; EAQ 738; EAQ 739; EAQ 740; EAQ 741; EAQ 742; EAQ 743; EAQ 744</t>
  </si>
  <si>
    <t>Kilombero</t>
  </si>
  <si>
    <t>BAO 253; BAO 254; BAO 260; BAO 285; BAO 286; BBJ 803; BBJ 804; BBJ 805; BBJ 806; BBJ 807; BBJ 808; BBJ 809; BBJ 810; BBJ 811</t>
  </si>
  <si>
    <t>Ruvuma</t>
  </si>
  <si>
    <t>Lipokela</t>
  </si>
  <si>
    <t>JZK 30; JZK 31; JZK 32; JZK 33; JZK 34; JZK 35; JZK 36; JZK 38; JZK 59; JZK 60; JZK 61; JZK 62</t>
  </si>
  <si>
    <t>Hanang</t>
  </si>
  <si>
    <t>ET 53 (DCB); ET 54 (DCB); ET 55 (DCB); ET 56 (DCB); ET 57 (DCB); ET 58 (DCB); ET 59 (DCB); ET 60 (DCB); ET 68 (DCB); ET 60 (DCB)</t>
  </si>
  <si>
    <t>Gidagomowd</t>
  </si>
  <si>
    <t>ZEG 769; ZEG 770; ZBA 694; ZBA 693; ZBA 692; ZBA 720; ZBA 722; ZEG 767; ZEG 768</t>
  </si>
  <si>
    <t>ET 90 (DCB); ET 91 (DCB), ET 92 (DCB), ET 93 (DCB); ET 94 (DCB); ET 95 (DCB); ET 96 (DCB); ET 97 (DCB); ET 98 (DCB); ET 99 (DCB); ET 100 (DCB); ET 101 (DCB); ET 102 (DCB); ET 103 (DCB); ET 104 (DCB); ET 105 (DCB); ET 106 (DCB); ET 107 (DCB); ET 108 (DCB); ET 109 (DCB); ET 110 (DCB)</t>
  </si>
  <si>
    <t>Murjanda</t>
  </si>
  <si>
    <t>ET 70 (DCB); ET 5 (DCB); ET 4 (DCB); ET 3 (DCB); ET 2 (DCB); ET 52 (DCB); ET 83 (DCB); ET 88 (DCB); ET 89 (DCB)</t>
  </si>
  <si>
    <t>CB2; CB3; PEG3; CB5; WP1; IPC1(HG516); HG517; HG518; HG519; HG 520; PEG1; IPC2; IPC3; IPC4; IPC5; PEG2; IPC6; CB1</t>
  </si>
  <si>
    <t>Ihemi</t>
  </si>
  <si>
    <t>HKB 49; HKB 900; HKB; 991; HKB 992; HKB 993; HKB 994; HKB 985; HKB 987; HKB 50; HKB 47; HKB 790; HKB 789; HKB 788; HKB 785; HKB 786; HKB 762; HKB 761; HKB 760; HKB 759; HKB 766; HKB 765; HKB 94; HKG 49; HKB 80; HKB 97; HKB 86; HKB 87; HKB 88; HKB 767; HKB 768; HKB 769; HKB 771; HKB 772; HKB 773; HKB 775; HKB 776; HKB 774; HKB 780; HKB 777; HKB 778; HKB 782; HKB 783; HKB 51</t>
  </si>
  <si>
    <t>Magunga</t>
  </si>
  <si>
    <t>HT 335; HT 332; HT 333; HT 334</t>
  </si>
  <si>
    <t>ZEG 166; ZEG 173; ZEG 174; ZEG 175; ZEG 176; ZEG 177; ZEG 178; ZEG 179; ZEG 180; ZEG 181</t>
  </si>
  <si>
    <t>ZMN 864; ZMN 863; ZMN 861; ZMN 860; ZMN 859; ZMN 858; ZMN 857; ZMN 856; ZMN 855; ZMN 886</t>
  </si>
  <si>
    <t>86341</t>
  </si>
  <si>
    <t xml:space="preserve">STB 102; STB 101; STB 113; STB 98; STB 118; STB 112; STB 111; STB 110; STB 109; STB 108; STB 107; STB 106; STB 105; STB 104; STB 103 </t>
  </si>
  <si>
    <t>STB 400; STB 399; STB 398; STB 397; STB 396; STB 395; STB 394; STB 393; STB 392; STB 391; STB 390; STB 389; STB 388; STB 387; STB 386; STB 385; STB 404; STB 403; STB 402; STB 401</t>
  </si>
  <si>
    <t>STB 370; STB 366; STB 365; STB 364; STB 363; STB 362; STB 361; STB 360; STB 359; STB 358; STB 357; STB 356; STB 355; STB 354; STB 353; STB 352; STB 351; STB 350; STB 349; STB 348; STB 347; STB 346; STB 345; STB 344; STB 343; STB 342; STB 379; STB 380; STB 376; STB 375; STB 374; STB 373; STB 372; STB 371</t>
  </si>
  <si>
    <t>Lipome</t>
  </si>
  <si>
    <t>Mufindi</t>
  </si>
  <si>
    <t>Iyegeya</t>
  </si>
  <si>
    <t>HMA 581; HMA 580; HMA 579; HMA 578; HMA 586; HMA 576; HMA 574; HMA 568; HMA 569; HMA 570; HMA 571; HMA 572; HMA 583; HMA 582; HMA 560; HMA 554; HMA 553; HMA 552; HMA 551; HMA 550; HMA 549; HMA 533; HMA 585; HMA 584; HMA 567; HMA 566; HMA 547; HMA 546; HMA 565; HMA 564; HMA 563; HMA 562; HMA 561</t>
  </si>
  <si>
    <t>E14 349/ 6568</t>
  </si>
  <si>
    <t>Uwemba</t>
  </si>
  <si>
    <t>W 96; W 97; W108; W 107; W 106; W 105; W 104; W 103; W 101; W 98; W 95</t>
  </si>
  <si>
    <t>Kigoma</t>
  </si>
  <si>
    <t>Kigadye, Nyarugusu, Herushingo, Kitanga</t>
  </si>
  <si>
    <t>Kasulu</t>
  </si>
  <si>
    <t xml:space="preserve">JAS 792; JAD 93; JAD 794; JAD 795; JAD 796; JAD 797; JAD 798; JAD 799; JAD 800; JAD 801; JAD 845; JAD 846; JAD 847; JAD 842; JAD 804; JAD 803; JAD 802 </t>
  </si>
  <si>
    <t>Muheza</t>
  </si>
  <si>
    <t>Mtiti</t>
  </si>
  <si>
    <t>JAD 831; JAD 832; JAD 833; JAD 834; JAD 839; JAD 840; JAD 835; JAD 839; JAD 840; JAD 835; JAD 837; JAD 836; JAD 838; JAD 843; JAD 848; JAD 850; JAD 851</t>
  </si>
  <si>
    <t>JAD 803; JAD 804; JAD 841; JAD 805; JAD 806; JAD 807; JAD 808; JAD 809; JAD 810; JAD 811; JAD 816; JAD 818; JAD 819; JAD 820; JAD 821; JAD 822; JAD 823; JAD 824; JAD 825; JAD 826; JAD 827; JAD 829; JAD 830</t>
  </si>
  <si>
    <t>ZC 527; ZBS 924; ZBS 923; ZBS 922; ZBS 921; VP 687; ZC 488; ZBZ 122; ZBS 891; ZBS 892; ZBS 893; ZBS 894; ZBS 595; ZBS 895; ZBS 897; ZBS 898; ZBS 899; ZBS 900; ZBS 901; ZBS 902; ZBS 909; ZBS 903; ZBS 952; ZBS 954; ZBS 956; ZBS 960; ZBS 962; ZBS 964; ZBS 918; ZBS 966; ZBS 965; ZBS 963; ZBS 961; ZBS 957; ZBS 955; ZBS 953; ZBS 951; ZBS 917; ZBZ 123; ZBS 919; ZC 571; ZBS 967; ZBS 947; ZC 572; Center line of Wami River; ZC 527</t>
  </si>
  <si>
    <t>date</t>
  </si>
  <si>
    <t>mwaka</t>
  </si>
  <si>
    <t>toleo</t>
  </si>
  <si>
    <t>page</t>
  </si>
  <si>
    <t>plan_no</t>
  </si>
  <si>
    <t>farm_no</t>
  </si>
  <si>
    <t>beacons</t>
  </si>
  <si>
    <t>use</t>
  </si>
  <si>
    <t>region</t>
  </si>
  <si>
    <t>village</t>
  </si>
  <si>
    <t>na</t>
  </si>
  <si>
    <t>industrial</t>
  </si>
  <si>
    <t>LD/327521/40</t>
  </si>
  <si>
    <t>Mkoko</t>
  </si>
  <si>
    <t>M/S Centre of Practical Development Training Ltd VTC</t>
  </si>
  <si>
    <t>agriculture</t>
  </si>
  <si>
    <t>LD/284814/38</t>
  </si>
  <si>
    <t>Kwatango</t>
  </si>
  <si>
    <t>Alnoor Abdul Mohamed Hussein &amp; Ismail Omari Kasomo</t>
  </si>
  <si>
    <t>Dakawa</t>
  </si>
  <si>
    <t>LD/260237/58</t>
  </si>
  <si>
    <t>Roman Thobias Minja</t>
  </si>
  <si>
    <t>LD/330768/24</t>
  </si>
  <si>
    <t>Asas Dairies Limited</t>
  </si>
  <si>
    <t>Kilimanjaro</t>
  </si>
  <si>
    <t>Moshi</t>
  </si>
  <si>
    <t>LD/319595/28</t>
  </si>
  <si>
    <t>LD/319595/20</t>
  </si>
  <si>
    <t>Kapalala</t>
  </si>
  <si>
    <t>Chunya</t>
  </si>
  <si>
    <t>Mbeya</t>
  </si>
  <si>
    <t>Amour Sumry</t>
  </si>
  <si>
    <t>agriculture; livestock</t>
  </si>
  <si>
    <t>LD/305182/60</t>
  </si>
  <si>
    <t>Mkenge</t>
  </si>
  <si>
    <t>Sabilum Enterprises</t>
  </si>
  <si>
    <t>LD/284051/Vol.III/47</t>
  </si>
  <si>
    <t>J.T. Ranching Company Limited</t>
  </si>
  <si>
    <t>LD/327133/28</t>
  </si>
  <si>
    <t>Mtwara</t>
  </si>
  <si>
    <t>M/S Oyo Real Estate Company</t>
  </si>
  <si>
    <t>agriculture; sugar</t>
  </si>
  <si>
    <t>Kilambo, Kitungili, Mahurunga, Kihimika, Kitaya, Kihamba</t>
  </si>
  <si>
    <t>Even Enterprises Limited</t>
  </si>
  <si>
    <t>Saleni</t>
  </si>
  <si>
    <t>Simanjiro</t>
  </si>
  <si>
    <t>Manyara</t>
  </si>
  <si>
    <t>Mapinga</t>
  </si>
  <si>
    <t>LD/296290/22</t>
  </si>
  <si>
    <t>Gilbert Rwehabula Kabwogi</t>
  </si>
  <si>
    <t>LD/284051/Vol.III/20</t>
  </si>
  <si>
    <t>LD/279550/25</t>
  </si>
  <si>
    <t>Mbinga</t>
  </si>
  <si>
    <t>Tulia Mpepai</t>
  </si>
  <si>
    <t>Edward Mapunda</t>
  </si>
  <si>
    <t>district</t>
  </si>
  <si>
    <t>Nyabehu</t>
  </si>
  <si>
    <t>Bunda</t>
  </si>
  <si>
    <t>Mara</t>
  </si>
  <si>
    <t>Mwita Mang'era</t>
  </si>
  <si>
    <t>LD/284958/22</t>
  </si>
  <si>
    <t>Investor</t>
  </si>
  <si>
    <t>Kagera</t>
  </si>
  <si>
    <t>LD/293638</t>
  </si>
  <si>
    <t>Ramadhani Iddi Almas</t>
  </si>
  <si>
    <t>Kitame</t>
  </si>
  <si>
    <t>LD/283930/36</t>
  </si>
  <si>
    <t>Mwanza</t>
  </si>
  <si>
    <t>Magu</t>
  </si>
  <si>
    <t>Bundilya</t>
  </si>
  <si>
    <t>T &amp; A Business Centre</t>
  </si>
  <si>
    <t>LD/291703/42</t>
  </si>
  <si>
    <t>Kilosa</t>
  </si>
  <si>
    <t>Lumango</t>
  </si>
  <si>
    <t>Mahula Agro Investment Company</t>
  </si>
  <si>
    <t>LD/293639</t>
  </si>
  <si>
    <t>Issa Athumani Chachalika</t>
  </si>
  <si>
    <t>LD/298067/35</t>
  </si>
  <si>
    <t>Govind Jadavji Patel</t>
  </si>
  <si>
    <t>LD/310842/96</t>
  </si>
  <si>
    <t>LD/305182/53</t>
  </si>
  <si>
    <t>LD/237392/29</t>
  </si>
  <si>
    <t>Abdallah Machugu na China Machugu</t>
  </si>
  <si>
    <t>Tarime</t>
  </si>
  <si>
    <t>Nyamwaga</t>
  </si>
  <si>
    <t>LD/250681/37</t>
  </si>
  <si>
    <t>Walter Faustine Nyoni</t>
  </si>
  <si>
    <t>Amani Makoro</t>
  </si>
  <si>
    <t>Kinzagu</t>
  </si>
  <si>
    <t>Dipin Jadavji Patel</t>
  </si>
  <si>
    <t>LD/298198/24</t>
  </si>
  <si>
    <t>LD/296873/12</t>
  </si>
  <si>
    <t>Anthony Aloyce Mpangala</t>
  </si>
  <si>
    <t>LD/300788/33</t>
  </si>
  <si>
    <t>Vianzi</t>
  </si>
  <si>
    <t>Mkuranga</t>
  </si>
  <si>
    <t>Tenga Mohamed Lugome</t>
  </si>
  <si>
    <t>LD/311347/36</t>
  </si>
  <si>
    <t>Mkinga</t>
  </si>
  <si>
    <t>Mavovo</t>
  </si>
  <si>
    <t>Mavovo Farms Limited</t>
  </si>
  <si>
    <t>LD/310672/23</t>
  </si>
  <si>
    <t>Kandidus Maseka Gwangujune</t>
  </si>
  <si>
    <t>Lutukira</t>
  </si>
  <si>
    <t>Hai</t>
  </si>
  <si>
    <t>Kwale</t>
  </si>
  <si>
    <t>Yusufu Rajabu Kimaro</t>
  </si>
  <si>
    <t>LD/279504/32</t>
  </si>
  <si>
    <t>LD/304383/34</t>
  </si>
  <si>
    <t>Taasisi ya Utafiti wa Kahawa Tanzania</t>
  </si>
  <si>
    <t>Mwayaya</t>
  </si>
  <si>
    <t>LD/306803/47</t>
  </si>
  <si>
    <t>LD/297440/33</t>
  </si>
  <si>
    <t>LD/284814/28</t>
  </si>
  <si>
    <t>LD/295750/16</t>
  </si>
  <si>
    <t>Jimmy John Mkenda na Naomi Shayo Mkenda</t>
  </si>
  <si>
    <t>Kidomole</t>
  </si>
  <si>
    <t>LD/295749/17</t>
  </si>
  <si>
    <t>Deogratias Peter Shirima</t>
  </si>
  <si>
    <t>LD/295757/23</t>
  </si>
  <si>
    <t>Charles Phillip Shirima</t>
  </si>
  <si>
    <t>LD/296809/14</t>
  </si>
  <si>
    <t>Zahara J. Mwanja</t>
  </si>
  <si>
    <t>LD/299202/39</t>
  </si>
  <si>
    <t>Nestory Lulamso Mtega</t>
  </si>
  <si>
    <t>Matumbi</t>
  </si>
  <si>
    <t>Mdaula-Chalinze</t>
  </si>
  <si>
    <t>LD/290828/25</t>
  </si>
  <si>
    <t>Matinda Parasoi Merali</t>
  </si>
  <si>
    <t>LD/295748/17</t>
  </si>
  <si>
    <t>Silvanus Benedict Mlola, Irene Madeje Mlola</t>
  </si>
  <si>
    <t>LD/298198/34</t>
  </si>
  <si>
    <t>LD/297440/53</t>
  </si>
  <si>
    <t>LD/324039/19</t>
  </si>
  <si>
    <t>Baraza Kuu la Taasisi za Kiislam Tanzania</t>
  </si>
  <si>
    <t>Kisarawe</t>
  </si>
  <si>
    <t>Mhaga</t>
  </si>
  <si>
    <t>Msijute</t>
  </si>
  <si>
    <t>LD/258226/22</t>
  </si>
  <si>
    <t>Anastazia James Wambura</t>
  </si>
  <si>
    <t>LD/289875/34</t>
  </si>
  <si>
    <t>Stephano George Mbwambo</t>
  </si>
  <si>
    <t>Mbingu</t>
  </si>
  <si>
    <t>Musoma</t>
  </si>
  <si>
    <t>LD/264944/25</t>
  </si>
  <si>
    <t>Laban Ndege Mulagwa</t>
  </si>
  <si>
    <t>Kaburabura</t>
  </si>
  <si>
    <t>LD/273617/32</t>
  </si>
  <si>
    <t>Charles Rukiko Majinge</t>
  </si>
  <si>
    <t>Saranga</t>
  </si>
  <si>
    <t>LD/264946/26</t>
  </si>
  <si>
    <t>LD/278630/30</t>
  </si>
  <si>
    <t>Bernard Magesa Magabiro</t>
  </si>
  <si>
    <t>Murangi</t>
  </si>
  <si>
    <t>LD/284959/43</t>
  </si>
  <si>
    <t>Marwa Mwita Juma</t>
  </si>
  <si>
    <t>LD/229074/45</t>
  </si>
  <si>
    <t>Reginald Eliezeri Monyo</t>
  </si>
  <si>
    <t>agriculture; residential</t>
  </si>
  <si>
    <t>Himo</t>
  </si>
  <si>
    <t>LD/229072/34</t>
  </si>
  <si>
    <t>agriculture; livestock; residential</t>
  </si>
  <si>
    <t>LD/260237/52</t>
  </si>
  <si>
    <t>LD/288988/47</t>
  </si>
  <si>
    <t>Hao Kipolelo</t>
  </si>
  <si>
    <t>Kibaoni</t>
  </si>
  <si>
    <t>LD/279703/27</t>
  </si>
  <si>
    <t>LD/251503/26</t>
  </si>
  <si>
    <t>Jonas Mgeni Nyawelela</t>
  </si>
  <si>
    <t>Maglan David Taiko Motika</t>
  </si>
  <si>
    <t>Mahenge</t>
  </si>
  <si>
    <t>Olkereyan</t>
  </si>
  <si>
    <t>LD/296811/18</t>
  </si>
  <si>
    <t>LD/296810/31</t>
  </si>
  <si>
    <t>Gilbert Kwigizire Beihoki</t>
  </si>
  <si>
    <t>Gilbert Beihoki</t>
  </si>
  <si>
    <t>Karagwe</t>
  </si>
  <si>
    <t>Nyakayanja</t>
  </si>
  <si>
    <t>Linoha, Lipome, Nahukahuka A, Nahukahuka B, Lindwandwali, Mandwanga</t>
  </si>
  <si>
    <t>agriculture; cassava</t>
  </si>
  <si>
    <t>LD/314702/11</t>
  </si>
  <si>
    <t>LD/306591/Vol. I/13</t>
  </si>
  <si>
    <t>Ndundunyikanza, Kipo, Kipugira, Nyaminywili</t>
  </si>
  <si>
    <t>LD/310842/68</t>
  </si>
  <si>
    <t>LD/311348/19</t>
  </si>
  <si>
    <t>Msakangoto</t>
  </si>
  <si>
    <t>LD/291703/34</t>
  </si>
  <si>
    <t>Kising'a, Matembo, Igingilanyi</t>
  </si>
  <si>
    <t>Y</t>
  </si>
  <si>
    <t>N</t>
  </si>
  <si>
    <t>dlip_status</t>
  </si>
  <si>
    <t>dlip_date</t>
  </si>
  <si>
    <t>Pangawe</t>
  </si>
  <si>
    <t>LD/289493/33</t>
  </si>
  <si>
    <t>Richard Lewanga Massawe</t>
  </si>
  <si>
    <t>LD/282533/30</t>
  </si>
  <si>
    <t>Joseph William Hellela</t>
  </si>
  <si>
    <t>Kibaha</t>
  </si>
  <si>
    <t>Bokomnemela</t>
  </si>
  <si>
    <t>LD/284253/51</t>
  </si>
  <si>
    <t>Thadeus Lazaro Kisanga</t>
  </si>
  <si>
    <t>LD/293638/45</t>
  </si>
  <si>
    <t>LD/293639/39</t>
  </si>
  <si>
    <t>LD/298067/42</t>
  </si>
  <si>
    <t>LD/297441/32</t>
  </si>
  <si>
    <t>LD/310843/37</t>
  </si>
  <si>
    <t>Baragweka Farm Ltd</t>
  </si>
  <si>
    <t>Mbulu</t>
  </si>
  <si>
    <t>Eshkesh</t>
  </si>
  <si>
    <t>livestock</t>
  </si>
  <si>
    <t>LD/327521/33</t>
  </si>
  <si>
    <t>LD/273028/30</t>
  </si>
  <si>
    <t>M/S M&amp;A Plantations</t>
  </si>
  <si>
    <t>Handeni</t>
  </si>
  <si>
    <t>Mkata</t>
  </si>
  <si>
    <t>LD/319721/24</t>
  </si>
  <si>
    <t>Carbon Planet Limited</t>
  </si>
  <si>
    <t>forestry</t>
  </si>
  <si>
    <t>Ngulakula</t>
  </si>
  <si>
    <t>LD/298951/41</t>
  </si>
  <si>
    <t>Ally Mohamed Yusuph</t>
  </si>
  <si>
    <t>Mvumi</t>
  </si>
  <si>
    <t>LD/288380/38</t>
  </si>
  <si>
    <t>Libe Hamis</t>
  </si>
  <si>
    <t>Chato</t>
  </si>
  <si>
    <t>Nyantimba</t>
  </si>
  <si>
    <t>LD/281780/28</t>
  </si>
  <si>
    <t>LD/303975/37</t>
  </si>
  <si>
    <t>Syngen Fuels and Agri Products</t>
  </si>
  <si>
    <t>Merera</t>
  </si>
  <si>
    <t>BY883, BY884, BY906 (DCB), BY886, BY887, BY888, BY905, BY915, BY892, BY889, BY890, BY891, BY896, BY897, BY898, BY899, BY900, BY901, BY902, BY903, BY904</t>
  </si>
  <si>
    <t>Kilimani Mashariki</t>
  </si>
  <si>
    <t>LD/259736/69</t>
  </si>
  <si>
    <t>Euro Vistaa (Tanzania) Ltd</t>
  </si>
  <si>
    <t>commercial; agriculture</t>
  </si>
  <si>
    <t>LD/231940/30</t>
  </si>
  <si>
    <t>The Registered Trustees of the Ileje Rural Development Trust Fund</t>
  </si>
  <si>
    <t>Ileje</t>
  </si>
  <si>
    <t>Msia</t>
  </si>
  <si>
    <t>LD/302518/20</t>
  </si>
  <si>
    <t>New Forest Company</t>
  </si>
  <si>
    <t>forestry; agriculture</t>
  </si>
  <si>
    <t>Isele, Kising'a</t>
  </si>
  <si>
    <t>Sango</t>
  </si>
  <si>
    <t>LD/296352/31</t>
  </si>
  <si>
    <t>Rashid Said Mohamed</t>
  </si>
  <si>
    <t>Sengerema</t>
  </si>
  <si>
    <t>Karumo</t>
  </si>
  <si>
    <t>Kisemvule</t>
  </si>
  <si>
    <t>Shinyanga</t>
  </si>
  <si>
    <t>LD/259730/138</t>
  </si>
  <si>
    <t>Kishapu</t>
  </si>
  <si>
    <t>Songwa</t>
  </si>
  <si>
    <t>Belina Gabriel Naiso</t>
  </si>
  <si>
    <t>Boko Mnemela</t>
  </si>
  <si>
    <t>HKD631, HKD644, HKD681-HKD705</t>
  </si>
  <si>
    <t>Lukani</t>
  </si>
  <si>
    <t>Kongowe</t>
  </si>
  <si>
    <t>Mandera, Kilemera</t>
  </si>
  <si>
    <t>186/1/2/3/4a/2</t>
  </si>
  <si>
    <t>CT No. 40252</t>
  </si>
  <si>
    <t>HRZ927, HRZ776, HRZ777, HRZ778, HRZ927</t>
  </si>
  <si>
    <t>agriculture; forestry</t>
  </si>
  <si>
    <t>Lwangu</t>
  </si>
  <si>
    <t>Pangani</t>
  </si>
  <si>
    <t>1237 Block "A"</t>
  </si>
  <si>
    <t>EAM72, EAM73, EV392, EV391, EAM75, EAM76, EAM77, EAM78, EAM69, EAM70, EAM71, EAM72</t>
  </si>
  <si>
    <t>Luchelele</t>
  </si>
  <si>
    <t>Kiyowela</t>
  </si>
  <si>
    <t>HMG 40; HMF 762; HMI 98; HMI 92; HMI 93; HMI 94; HMH 996; HMI 97; HAB 34; HMH 994; HMI 95; HMI 96; HMH 992; HMJ 601; HMJ 602; HMJ 603; HMJ 604; HMG 41; HMG 38</t>
  </si>
  <si>
    <t>HT332, HT335, HT100, HT331</t>
  </si>
  <si>
    <t>Ukuni</t>
  </si>
  <si>
    <t>Makurunge</t>
  </si>
  <si>
    <t>S 1, S 2, S 3, S 32, S 33, S 34, S 35, S 36, S 37, S 38, S 39, S 41, S 42, S 43, S 44, S 45, S 46, S 47, S 48, A 2149, A 2150, A 2151, A 2152, A 2153, A 2154</t>
  </si>
  <si>
    <t>HIB 586, HIB 589, HIB 587, HIB 588, HIB 599, HIB 590, HIB 591, HIB 592, HIB 593, HIB 594, HIB 595, HIB 597, HIB 598, HIB 609</t>
  </si>
  <si>
    <t>Ifunda</t>
  </si>
  <si>
    <t>HQ 270, HQ 275, HQ 276, HQ 277, HQ 278, HQ 279, HQ 280, HQ 281, HQ 282</t>
  </si>
  <si>
    <t>Makete</t>
  </si>
  <si>
    <t>CB 4, CB 5, CB 6, CB7</t>
  </si>
  <si>
    <t>CB 5, EBO 696, EBO 697, CB 6</t>
  </si>
  <si>
    <t>Dundani</t>
  </si>
  <si>
    <t>Vikindu</t>
  </si>
  <si>
    <t>agriculture; industrial</t>
  </si>
  <si>
    <t>Setchet</t>
  </si>
  <si>
    <t>HT 331, HID 528, HID 529, HID 530</t>
  </si>
  <si>
    <t>HT 337, HT 338, HT 352, HT 350</t>
  </si>
  <si>
    <t>Nyamagana</t>
  </si>
  <si>
    <t>LD/300788/43</t>
  </si>
  <si>
    <t>LD/301784/44</t>
  </si>
  <si>
    <t>Ngalimila</t>
  </si>
  <si>
    <t>LD/235602</t>
  </si>
  <si>
    <t>Thomas Martin Kiama</t>
  </si>
  <si>
    <t>Mpiji</t>
  </si>
  <si>
    <t>LD/235943</t>
  </si>
  <si>
    <t>Jones Ndewonaona Saronga</t>
  </si>
  <si>
    <t>LD/237514/237574/244739/237575</t>
  </si>
  <si>
    <t>Registered Trustees of Mbalizi Evangelistic Church Tanzania</t>
  </si>
  <si>
    <t>Ikumbi</t>
  </si>
  <si>
    <t>agriculture; services</t>
  </si>
  <si>
    <t>Lundamatwe</t>
  </si>
  <si>
    <t>LD/256758/31</t>
  </si>
  <si>
    <t>LD/272901/81</t>
  </si>
  <si>
    <t>Hansa Africa Limited</t>
  </si>
  <si>
    <t>Bonye, Mbwade, Bakira Chini, Kongwa, Dakawa</t>
  </si>
  <si>
    <t>LD/272841/52</t>
  </si>
  <si>
    <t>LD/271844/84</t>
  </si>
  <si>
    <t>LD/296352/12</t>
  </si>
  <si>
    <t>LD/237318</t>
  </si>
  <si>
    <t>Samwel Nkigwa Lutela</t>
  </si>
  <si>
    <t>Bukombe</t>
  </si>
  <si>
    <t>Nampalahala</t>
  </si>
  <si>
    <t>Geita</t>
  </si>
  <si>
    <t>unknown</t>
  </si>
  <si>
    <t>residential; agriculture</t>
  </si>
  <si>
    <t>Finnes Stanley</t>
  </si>
  <si>
    <t>Kinghazi</t>
  </si>
  <si>
    <t>Edward Isack Shayo</t>
  </si>
  <si>
    <t>Registered Trustees of Kagera Islamic Development Organization (KIDO)</t>
  </si>
  <si>
    <t>agriculture; education</t>
  </si>
  <si>
    <t>Bukoba</t>
  </si>
  <si>
    <t>Kabwoba, Nsunga</t>
  </si>
  <si>
    <t>Carolyne Bennet Mndeme</t>
  </si>
  <si>
    <t>Kiluvya "B"</t>
  </si>
  <si>
    <t>LD/246637</t>
  </si>
  <si>
    <t>Diodorus Buberwa Kamala; Adelaida Kokushamaza Kamala</t>
  </si>
  <si>
    <t>Sangasanga</t>
  </si>
  <si>
    <t>LD/251303</t>
  </si>
  <si>
    <t>LD/234754</t>
  </si>
  <si>
    <t>Christopher Mtunguja Bennet</t>
  </si>
  <si>
    <t>Vilabwa, Chakenge, Mtakayo, Kidugalo, Marumbo, Muhanga</t>
  </si>
  <si>
    <t>LD/245031</t>
  </si>
  <si>
    <t>George Antony Kiruwa</t>
  </si>
  <si>
    <t>Dihinda</t>
  </si>
  <si>
    <t>Emmanuel Boaz</t>
  </si>
  <si>
    <t>James Norbert Mpayo</t>
  </si>
  <si>
    <t>Kijico House Cooperative Society Limited</t>
  </si>
  <si>
    <t>Joseph Robert Kotta</t>
  </si>
  <si>
    <t>Emmanuel Mazigo Kulwizila</t>
  </si>
  <si>
    <t>Alfred Woiso</t>
  </si>
  <si>
    <t>Kinondoni Bussiness Society Agency</t>
  </si>
  <si>
    <t>Kiluvya "A"</t>
  </si>
  <si>
    <t>Richard Justo Malisa</t>
  </si>
  <si>
    <t>Kerege</t>
  </si>
  <si>
    <t>Hamisi Ramadhani Msaghaa; Arafa Ramadhani Msaghaa</t>
  </si>
  <si>
    <t>Humphrey Vegulla; Oliva Damas Vegulla</t>
  </si>
  <si>
    <t>Donatus Albert Komba, Isabela Simplis Komba</t>
  </si>
  <si>
    <t>Bungo</t>
  </si>
  <si>
    <t>Selemani Praygod Mshana</t>
  </si>
  <si>
    <t>Iliyasa Ramadhani Ngokota</t>
  </si>
  <si>
    <t>Lucas Simon Cosmas</t>
  </si>
  <si>
    <t>Viziwaziwa</t>
  </si>
  <si>
    <t>Zakayo Ndetaulwa Nnko</t>
  </si>
  <si>
    <t>Ahmed Salum Amri</t>
  </si>
  <si>
    <t>HKC 230, HKC 229, HKC 228, HKC 227, HKC 226, HKC 225, HKC 224, HKC 223, HKB 24, HKB 25, HKB 40, HKB 41</t>
  </si>
  <si>
    <t>HKB 65, HKB 66, HKB 67, HKB 68</t>
  </si>
  <si>
    <t>Magome, Ndengisi</t>
  </si>
  <si>
    <t>HMD 57, HMB 60, HMB 61, HMB 62, HMB 63, HMB 64, HMB 6</t>
  </si>
  <si>
    <t>Isipii</t>
  </si>
  <si>
    <t>987, 988</t>
  </si>
  <si>
    <t>1131, 1131, 1133</t>
  </si>
  <si>
    <t>6912, 6913</t>
  </si>
  <si>
    <t>433, 434</t>
  </si>
  <si>
    <t>dlip_area_ha</t>
  </si>
  <si>
    <t>tvl_status_30</t>
  </si>
  <si>
    <t>tvl_date_30</t>
  </si>
  <si>
    <t>tvl_status_90</t>
  </si>
  <si>
    <t>tvl_date_90</t>
  </si>
  <si>
    <t>tvl_id_90</t>
  </si>
  <si>
    <t>tvl_id_30</t>
  </si>
  <si>
    <t>tvl_30_area_ha</t>
  </si>
  <si>
    <t>tvl_90_area_ha</t>
  </si>
  <si>
    <t>Title #9515</t>
  </si>
  <si>
    <t>use_simple</t>
  </si>
  <si>
    <t>222, 223</t>
  </si>
  <si>
    <t>41, 42</t>
  </si>
  <si>
    <t>LD/2921103/28</t>
  </si>
  <si>
    <t>LD/292103/57</t>
  </si>
  <si>
    <t>DL Shipping Co. Ltd.</t>
  </si>
  <si>
    <t>Mbeya Urban</t>
  </si>
  <si>
    <t>342/2/1</t>
  </si>
  <si>
    <t>LB 13, CB 06, CB 07, CB 08, FR 308, FR 310</t>
  </si>
  <si>
    <t>Siha</t>
  </si>
  <si>
    <t>final_area_ha</t>
  </si>
  <si>
    <t>E 5.74/4150</t>
  </si>
  <si>
    <t>lm_id</t>
  </si>
  <si>
    <t>Nguru ya Ndege</t>
  </si>
  <si>
    <t>low</t>
  </si>
  <si>
    <t>high</t>
  </si>
  <si>
    <t>medium</t>
  </si>
  <si>
    <t>match_notes</t>
  </si>
  <si>
    <t xml:space="preserve">villages are included with Ikwiri, mentioned in </t>
  </si>
  <si>
    <t>Land Matrix reports Ngalimila village and possible 3000-ha plantation</t>
  </si>
  <si>
    <t>Timing and size match; no knowledge of spatial location</t>
  </si>
  <si>
    <t>Timing and size match; no knowledge of spatial location; Land Matrix reports project likely abandoned</t>
  </si>
  <si>
    <t>Timing, size and village match</t>
  </si>
  <si>
    <t>Timing, size, village and company name are close matches.</t>
  </si>
  <si>
    <t>Name of project is Mkulazi Large Scale Commercial farm same as village; size matches</t>
  </si>
  <si>
    <t>Size and timing match well.  Match with district as well.</t>
  </si>
  <si>
    <t>Same size and only Gazette record in Mkinga.  Company names different but no available data on any connection between companies.</t>
  </si>
  <si>
    <t>Land matrix report 3 farms of 1400-ha in Iringa district; all owned by same company</t>
  </si>
  <si>
    <t>Land Matrix reports Isele, Ukwega, Ipalamwa, Magome and Kising'a villages; multiple properties totalling 8,000-ha</t>
  </si>
  <si>
    <t>Land Matrix reports region as Magole which is close to Nguru ya Ndege; report multple plots which is reflected by multiple farm numbers; size close match</t>
  </si>
  <si>
    <t>Land Matrix reports a size of 22,300-ha; along Makurunge road. Startup phase listed as 2008; concluded contract 2009</t>
  </si>
  <si>
    <t>match</t>
  </si>
  <si>
    <t>deal_type</t>
  </si>
  <si>
    <t>source</t>
  </si>
  <si>
    <t>gazette</t>
  </si>
  <si>
    <t>tic</t>
  </si>
  <si>
    <t>name</t>
  </si>
  <si>
    <t>Tendaji Foods Ltd.</t>
  </si>
  <si>
    <t>lease_term</t>
  </si>
  <si>
    <t>annual_rent</t>
  </si>
  <si>
    <t>Safe Agricultural Products Ltd.</t>
  </si>
  <si>
    <t>59621/111457</t>
  </si>
  <si>
    <t>Felisa Coy Ltd</t>
  </si>
  <si>
    <t>71, 72, 73 &amp; 74</t>
  </si>
  <si>
    <t>gazette + tic</t>
  </si>
  <si>
    <t>pole treatment plant</t>
  </si>
  <si>
    <t>Agrisol Energy (T) Ltd.</t>
  </si>
  <si>
    <t>Aviv (T) Limited</t>
  </si>
  <si>
    <t>coffee</t>
  </si>
  <si>
    <t>Gissapa Investment (T) Ltd</t>
  </si>
  <si>
    <t>Lukuliro Farm Holding Ltd.</t>
  </si>
  <si>
    <t>Williamson Diamonds Ltd.</t>
  </si>
  <si>
    <t>Mwadui</t>
  </si>
  <si>
    <t>Victoria Treasures Ltd.</t>
  </si>
  <si>
    <t>Sunshare Investment Ltd.</t>
  </si>
  <si>
    <t>Cassava Starch of Tanzania Corporation</t>
  </si>
  <si>
    <t>cassava</t>
  </si>
  <si>
    <t>Boleyn International (T) Ltd</t>
  </si>
  <si>
    <t>GRL Tanzania Ltd</t>
  </si>
  <si>
    <t>Uvinza</t>
  </si>
  <si>
    <t>Lugufu</t>
  </si>
  <si>
    <t>Basanza</t>
  </si>
  <si>
    <t>ward</t>
  </si>
  <si>
    <t>Ng'uruhe</t>
  </si>
  <si>
    <t>Ihanu</t>
  </si>
  <si>
    <t>Msata</t>
  </si>
  <si>
    <t>Misozwe</t>
  </si>
  <si>
    <t>Maboga</t>
  </si>
  <si>
    <t>Nduli</t>
  </si>
  <si>
    <t>Mandwanga</t>
  </si>
  <si>
    <t>Nahukahuka</t>
  </si>
  <si>
    <t>Mandera</t>
  </si>
  <si>
    <t>Mkambarani</t>
  </si>
  <si>
    <t>Magomeni</t>
  </si>
  <si>
    <t>Dimani</t>
  </si>
  <si>
    <t>Bwilingu</t>
  </si>
  <si>
    <t>Kibuta</t>
  </si>
  <si>
    <t>Nyambono</t>
  </si>
  <si>
    <t>Kigombe</t>
  </si>
  <si>
    <t>Kitaya</t>
  </si>
  <si>
    <t>Lugoba</t>
  </si>
  <si>
    <t>Mkolani</t>
  </si>
  <si>
    <t>Mpepai</t>
  </si>
  <si>
    <t>Kahangara</t>
  </si>
  <si>
    <t>Lupembe</t>
  </si>
  <si>
    <t>Mkako</t>
  </si>
  <si>
    <t>Bwiti</t>
  </si>
  <si>
    <t>Mkongotema</t>
  </si>
  <si>
    <t>Kitagata</t>
  </si>
  <si>
    <t>Ngorongo</t>
  </si>
  <si>
    <t>Utengule</t>
  </si>
  <si>
    <t>Mbalatse</t>
  </si>
  <si>
    <t>Ludogolelo</t>
  </si>
  <si>
    <t>ward_data</t>
  </si>
  <si>
    <t>village_data</t>
  </si>
  <si>
    <t>survey map</t>
  </si>
  <si>
    <t>Ukwega</t>
  </si>
  <si>
    <t>Mgama</t>
  </si>
  <si>
    <t>Laghanga, Bassotu</t>
  </si>
  <si>
    <t>Mogitu</t>
  </si>
  <si>
    <t>Bassotu, Bassodesh</t>
  </si>
  <si>
    <t>gazette, survey map</t>
  </si>
  <si>
    <t>Mbinga Mhalule</t>
  </si>
  <si>
    <t>Chita</t>
  </si>
  <si>
    <t>Chitete</t>
  </si>
  <si>
    <t>Matuli, Mkulazi, Ngerengere, Kidugalo</t>
  </si>
  <si>
    <t>Mkulazi, Ngerengere</t>
  </si>
  <si>
    <t>Dabaga</t>
  </si>
  <si>
    <t>Idete, Dabaga</t>
  </si>
  <si>
    <t>Kidabaga, Magome, Idete, Ipalamwa, Ukwega</t>
  </si>
  <si>
    <t>Bwaki la Chini, Mvuha</t>
  </si>
  <si>
    <t>Mzumbe</t>
  </si>
  <si>
    <t>Busonzo</t>
  </si>
  <si>
    <t>Kanga</t>
  </si>
  <si>
    <t>Sun Biofuels</t>
  </si>
  <si>
    <t>fieldwork</t>
  </si>
  <si>
    <t>Mkuza</t>
  </si>
  <si>
    <t>Dunda</t>
  </si>
  <si>
    <t>Kiluvya</t>
  </si>
  <si>
    <t>nbs ea</t>
  </si>
  <si>
    <t>google earth</t>
  </si>
  <si>
    <t>Nyamwage, Ndundu</t>
  </si>
  <si>
    <t>Mbwara, Chumbi</t>
  </si>
  <si>
    <t>Irole</t>
  </si>
  <si>
    <t>tic, survey map</t>
  </si>
  <si>
    <t>survey map, census</t>
  </si>
  <si>
    <t>Kibaha Urban</t>
  </si>
  <si>
    <t>Kazuramimba</t>
  </si>
  <si>
    <t>google earth, tracks4africa</t>
  </si>
  <si>
    <t>Mwadui Lohumbo</t>
  </si>
  <si>
    <t>Mkamba</t>
  </si>
  <si>
    <t>Msowero</t>
  </si>
  <si>
    <t>Nyarutembo</t>
  </si>
  <si>
    <t>Mayanga</t>
  </si>
  <si>
    <t>Guta</t>
  </si>
  <si>
    <t>Makuyuni</t>
  </si>
  <si>
    <t>Mabwerebwere</t>
  </si>
  <si>
    <t>Nyaishozi</t>
  </si>
  <si>
    <t>Kidodi</t>
  </si>
  <si>
    <t>Masama Kusini</t>
  </si>
  <si>
    <t>Kifanya</t>
  </si>
  <si>
    <t>Shambarai</t>
  </si>
  <si>
    <t>Nyamatongo</t>
  </si>
  <si>
    <t>Kimochi</t>
  </si>
  <si>
    <t>Mzenga, Kurui, Marumbo</t>
  </si>
  <si>
    <t>survey_map</t>
  </si>
  <si>
    <t>georeferencing</t>
  </si>
  <si>
    <t>no farm number</t>
  </si>
  <si>
    <t>why_missing</t>
  </si>
  <si>
    <t>not found</t>
  </si>
  <si>
    <t>Iringa Rural</t>
  </si>
  <si>
    <t>Lindi Rural</t>
  </si>
  <si>
    <t>Fukayose</t>
  </si>
  <si>
    <t>Bwaki la Chini</t>
  </si>
  <si>
    <t>Njombe Rural</t>
  </si>
  <si>
    <t>Songea Rural</t>
  </si>
  <si>
    <t>Luhanga</t>
  </si>
  <si>
    <t>Njombe Urban</t>
  </si>
  <si>
    <t>Mtwara Rural</t>
  </si>
  <si>
    <t>Kitanga, Heru Shingo</t>
  </si>
  <si>
    <t>Gararagua, Sanya Juu</t>
  </si>
  <si>
    <t>field name</t>
  </si>
  <si>
    <t>description</t>
  </si>
  <si>
    <t>primary data source data was collected from</t>
  </si>
  <si>
    <t>date the primary resource was published</t>
  </si>
  <si>
    <t>(specific to gazette data) the year gazette was published.  Year began in 1919 and increments by 1 ever year</t>
  </si>
  <si>
    <t>(specific to gazette data) volume of gazzete within a year.  Ranges from 1 to 52</t>
  </si>
  <si>
    <t>(specific to gazette data) page data was found on with in year-volume publication of the gazette</t>
  </si>
  <si>
    <t>(specific to gazette data) whether property was a village level transfer with 90-day notice</t>
  </si>
  <si>
    <t>(specific to gazette data) whether property was a village level transfer with 30-day notice</t>
  </si>
  <si>
    <t>(specific to gazette data) unique id of village land transfer with 90-day notice</t>
  </si>
  <si>
    <t>(specific to gazette data) unique id of village land transfer with 30-day notice</t>
  </si>
  <si>
    <t>name of property owner; either individual or company</t>
  </si>
  <si>
    <t>(specific to gazette data) date recorded of when village land transfer with 90 day notice was approved by land officer</t>
  </si>
  <si>
    <t>(specific to gazette data) date recorded of when village land transfer with 30 day notice was approved by land officer</t>
  </si>
  <si>
    <t>(specific to gazette data) whether property pass through a "designation of land for investment purposes"</t>
  </si>
  <si>
    <t>(specific to gazette data) date a "designation of land for investment purposes" was approved by land officer</t>
  </si>
  <si>
    <t>the survey map plan number</t>
  </si>
  <si>
    <t>the farm number; a registration number for rural survey maps</t>
  </si>
  <si>
    <t>(specific to gazette data) property beacons the delinate boundary in survey map</t>
  </si>
  <si>
    <t>(specific to gazette data) area reported for a village land transfer-90 day notice</t>
  </si>
  <si>
    <t>(specific to gazette data) area reported for a village land transfer-30 day notice</t>
  </si>
  <si>
    <t>(specific to gazette data) area reported for a designation of land for investment purposes</t>
  </si>
  <si>
    <t>area of property as determined by last legal process</t>
  </si>
  <si>
    <t>descriptor of what legal processes a property passed through</t>
  </si>
  <si>
    <t>detailed description of land use</t>
  </si>
  <si>
    <t>simplified description of land use</t>
  </si>
  <si>
    <t>administrative region</t>
  </si>
  <si>
    <t>administrative district</t>
  </si>
  <si>
    <t>administrative ward</t>
  </si>
  <si>
    <t>adminitrative village</t>
  </si>
  <si>
    <t>what source ward data was identified from</t>
  </si>
  <si>
    <t>what source village data was identified from</t>
  </si>
  <si>
    <t>(specific to tic data) the length of a lease</t>
  </si>
  <si>
    <t>(specific to tic data) annual rent paid by owner to tic</t>
  </si>
  <si>
    <t>land matrix id that thought to match record</t>
  </si>
  <si>
    <t>quality of the match</t>
  </si>
  <si>
    <t>notes on the reason for the match</t>
  </si>
  <si>
    <t>whether a survey map is available</t>
  </si>
  <si>
    <t>if a survey map is not avaialbe, why not</t>
  </si>
  <si>
    <t>Gov't Lease</t>
  </si>
  <si>
    <t>Village Transfer - 90 &amp; 30day</t>
  </si>
  <si>
    <t>Village Transfer - 90day</t>
  </si>
  <si>
    <t>Village Transfer; Gov't Lease</t>
  </si>
  <si>
    <t>contract date</t>
  </si>
  <si>
    <t xml:space="preserve">investor and size match but LM states failed </t>
  </si>
  <si>
    <t xml:space="preserve">name same but size different and year under production and year contract signed different </t>
  </si>
  <si>
    <t>#1851 includes other concessions as well</t>
  </si>
  <si>
    <t>Medium</t>
  </si>
  <si>
    <t>the size and year information does not line up</t>
  </si>
  <si>
    <t>Size Hectares</t>
  </si>
  <si>
    <t xml:space="preserve">Parent company name </t>
  </si>
  <si>
    <t xml:space="preserve">Data source for deals: </t>
  </si>
  <si>
    <t>Personal information</t>
  </si>
  <si>
    <t>Name: Jonathan Sullivan</t>
  </si>
  <si>
    <t>Date: 16/01/2020</t>
  </si>
  <si>
    <t>Keep PDF not public tick YES</t>
  </si>
  <si>
    <t>URL: no URL leave blank</t>
  </si>
  <si>
    <t>File type: please make PDF version of this spreadsheet and add this file to the data source</t>
  </si>
  <si>
    <t>Includes in-country verified information tick YES</t>
  </si>
  <si>
    <t>Comment: add "Deal identified as part of the Tanzania data campaign undertaken by Jonathan Sullivan in Tanzania from May 2019- Feburary 2020</t>
  </si>
  <si>
    <t>Email: jonsull@umich.edu</t>
  </si>
  <si>
    <t xml:space="preserve">Only 90 day notice so according to Jonathan decision tree, look if land use change observed to see how to further classify negotiation status </t>
  </si>
  <si>
    <t>if no change then intended deal, if change then concluded deal</t>
  </si>
  <si>
    <t xml:space="preserve">Survey map </t>
  </si>
  <si>
    <t>N/A?</t>
  </si>
  <si>
    <t>Look in drive folder under survey maps</t>
  </si>
  <si>
    <t>No implementation status added now</t>
  </si>
  <si>
    <t>Survey map</t>
  </si>
  <si>
    <t xml:space="preserve">why missing </t>
  </si>
  <si>
    <t>Name, location, size</t>
  </si>
  <si>
    <t>Done</t>
  </si>
  <si>
    <t>Edited?</t>
  </si>
  <si>
    <t>NEW 90 day notice</t>
  </si>
  <si>
    <t>New deal added- #7775</t>
  </si>
  <si>
    <t>New deal added- #7776</t>
  </si>
  <si>
    <t>New deal added- #7777</t>
  </si>
  <si>
    <t>New deal added- #7778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</si>
</sst>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14" fontId="0" fillId="0" borderId="0" xfId="0" applyNumberFormat="1"/>
    <xf numFmtId="0" fontId="1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0" xfId="0" applyFont="1"/>
    <xf numFmtId="1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2" fontId="0" fillId="0" borderId="0" xfId="0" applyNumberFormat="1"/>
    <xf numFmtId="0" fontId="0" fillId="0" borderId="0" xfId="0" applyAlignment="1"/>
    <xf numFmtId="0" fontId="0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1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1" xfId="0" applyBorder="1"/>
    <xf numFmtId="3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Fill="1" applyAlignment="1">
      <alignment horizontal="left"/>
    </xf>
    <xf numFmtId="0" fontId="1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Font="1"/>
    <xf numFmtId="0" fontId="0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left"/>
    </xf>
    <xf numFmtId="2" fontId="0" fillId="3" borderId="0" xfId="0" applyNumberFormat="1" applyFill="1" applyAlignment="1">
      <alignment horizontal="right"/>
    </xf>
    <xf numFmtId="0" fontId="0" fillId="3" borderId="1" xfId="0" applyFill="1" applyBorder="1" applyAlignment="1">
      <alignment horizontal="left"/>
    </xf>
    <xf numFmtId="3" fontId="0" fillId="3" borderId="0" xfId="0" applyNumberFormat="1" applyFill="1" applyAlignment="1">
      <alignment horizontal="left"/>
    </xf>
    <xf numFmtId="0" fontId="0" fillId="3" borderId="1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Font="1" applyFill="1" applyBorder="1" applyAlignment="1">
      <alignment horizontal="right"/>
    </xf>
    <xf numFmtId="14" fontId="0" fillId="4" borderId="0" xfId="0" applyNumberFormat="1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2" fontId="0" fillId="4" borderId="0" xfId="0" applyNumberFormat="1" applyFill="1" applyAlignment="1">
      <alignment horizontal="right"/>
    </xf>
    <xf numFmtId="0" fontId="0" fillId="4" borderId="1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1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14" fontId="0" fillId="5" borderId="0" xfId="0" applyNumberFormat="1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2" fontId="0" fillId="5" borderId="0" xfId="0" applyNumberFormat="1" applyFill="1" applyAlignment="1">
      <alignment horizontal="right"/>
    </xf>
    <xf numFmtId="0" fontId="0" fillId="5" borderId="0" xfId="0" applyFill="1" applyAlignment="1"/>
    <xf numFmtId="0" fontId="0" fillId="5" borderId="1" xfId="0" applyFill="1" applyBorder="1" applyAlignment="1">
      <alignment horizontal="left"/>
    </xf>
    <xf numFmtId="3" fontId="0" fillId="5" borderId="0" xfId="0" applyNumberFormat="1" applyFill="1" applyAlignment="1">
      <alignment horizontal="left"/>
    </xf>
    <xf numFmtId="14" fontId="0" fillId="5" borderId="2" xfId="0" applyNumberFormat="1" applyFill="1" applyBorder="1" applyAlignment="1">
      <alignment horizontal="left"/>
    </xf>
    <xf numFmtId="0" fontId="0" fillId="5" borderId="2" xfId="0" applyFill="1" applyBorder="1"/>
    <xf numFmtId="2" fontId="0" fillId="5" borderId="2" xfId="0" applyNumberForma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0" fontId="1" fillId="2" borderId="0" xfId="0" applyFont="1" applyFill="1"/>
    <xf numFmtId="0" fontId="0" fillId="5" borderId="2" xfId="0" applyFill="1" applyBorder="1" applyAlignment="1"/>
    <xf numFmtId="3" fontId="0" fillId="5" borderId="2" xfId="0" applyNumberFormat="1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0" xfId="0" applyFont="1" applyFill="1" applyBorder="1" applyAlignment="1">
      <alignment horizontal="left"/>
    </xf>
    <xf numFmtId="0" fontId="0" fillId="3" borderId="0" xfId="0" applyFill="1" applyAlignment="1"/>
    <xf numFmtId="14" fontId="0" fillId="3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0" xfId="0" applyFill="1" applyBorder="1"/>
    <xf numFmtId="14" fontId="0" fillId="3" borderId="0" xfId="0" applyNumberFormat="1" applyFill="1" applyBorder="1" applyAlignment="1">
      <alignment horizontal="left"/>
    </xf>
    <xf numFmtId="2" fontId="0" fillId="3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14" fontId="0" fillId="3" borderId="0" xfId="0" applyNumberFormat="1" applyFill="1"/>
    <xf numFmtId="0" fontId="0" fillId="3" borderId="1" xfId="0" applyFill="1" applyBorder="1" applyAlignment="1">
      <alignment horizontal="right"/>
    </xf>
    <xf numFmtId="0" fontId="0" fillId="3" borderId="0" xfId="0" applyFill="1" applyAlignment="1">
      <alignment horizontal="right"/>
    </xf>
    <xf numFmtId="2" fontId="0" fillId="3" borderId="0" xfId="0" applyNumberFormat="1" applyFill="1"/>
    <xf numFmtId="0" fontId="0" fillId="3" borderId="1" xfId="0" applyFill="1" applyBorder="1"/>
    <xf numFmtId="2" fontId="0" fillId="3" borderId="0" xfId="0" applyNumberFormat="1" applyFill="1" applyAlignment="1">
      <alignment horizontal="left"/>
    </xf>
    <xf numFmtId="0" fontId="4" fillId="0" borderId="0" xfId="0" applyFont="1"/>
    <xf numFmtId="0" fontId="0" fillId="6" borderId="0" xfId="0" applyFill="1"/>
    <xf numFmtId="0" fontId="0" fillId="6" borderId="1" xfId="0" applyFill="1" applyBorder="1" applyAlignment="1">
      <alignment horizontal="right"/>
    </xf>
    <xf numFmtId="0" fontId="0" fillId="6" borderId="0" xfId="0" applyFill="1" applyAlignment="1">
      <alignment horizontal="right"/>
    </xf>
    <xf numFmtId="0" fontId="0" fillId="6" borderId="0" xfId="0" applyFont="1" applyFill="1"/>
    <xf numFmtId="14" fontId="0" fillId="6" borderId="0" xfId="0" applyNumberFormat="1" applyFill="1"/>
    <xf numFmtId="14" fontId="0" fillId="6" borderId="0" xfId="0" applyNumberFormat="1" applyFill="1" applyAlignment="1">
      <alignment horizontal="left"/>
    </xf>
    <xf numFmtId="2" fontId="0" fillId="6" borderId="0" xfId="0" applyNumberFormat="1" applyFill="1" applyAlignment="1">
      <alignment horizontal="right"/>
    </xf>
    <xf numFmtId="0" fontId="0" fillId="6" borderId="0" xfId="0" applyFill="1" applyAlignment="1">
      <alignment wrapText="1"/>
    </xf>
    <xf numFmtId="0" fontId="0" fillId="6" borderId="1" xfId="0" applyFill="1" applyBorder="1" applyAlignment="1">
      <alignment horizontal="left" wrapText="1"/>
    </xf>
    <xf numFmtId="3" fontId="0" fillId="6" borderId="0" xfId="0" applyNumberFormat="1" applyFill="1" applyAlignment="1">
      <alignment horizontal="left" wrapText="1"/>
    </xf>
    <xf numFmtId="0" fontId="0" fillId="6" borderId="1" xfId="0" applyFont="1" applyFill="1" applyBorder="1" applyAlignment="1">
      <alignment horizontal="right"/>
    </xf>
    <xf numFmtId="0" fontId="0" fillId="6" borderId="0" xfId="0" applyFill="1" applyAlignment="1">
      <alignment horizontal="left"/>
    </xf>
    <xf numFmtId="0" fontId="0" fillId="6" borderId="0" xfId="0" applyFill="1" applyAlignment="1"/>
    <xf numFmtId="0" fontId="0" fillId="6" borderId="1" xfId="0" applyFill="1" applyBorder="1" applyAlignment="1">
      <alignment horizontal="left"/>
    </xf>
    <xf numFmtId="3" fontId="0" fillId="6" borderId="0" xfId="0" applyNumberFormat="1" applyFill="1" applyAlignment="1">
      <alignment horizontal="left"/>
    </xf>
    <xf numFmtId="0" fontId="0" fillId="0" borderId="1" xfId="0" applyFill="1" applyBorder="1"/>
    <xf numFmtId="0" fontId="0" fillId="0" borderId="0" xfId="0" applyFill="1" applyAlignment="1">
      <alignment horizontal="right"/>
    </xf>
    <xf numFmtId="0" fontId="0" fillId="0" borderId="0" xfId="0" applyFont="1" applyFill="1"/>
    <xf numFmtId="14" fontId="0" fillId="0" borderId="0" xfId="0" applyNumberFormat="1" applyFill="1"/>
    <xf numFmtId="14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right"/>
    </xf>
    <xf numFmtId="2" fontId="0" fillId="0" borderId="0" xfId="0" applyNumberFormat="1" applyFill="1"/>
    <xf numFmtId="0" fontId="0" fillId="0" borderId="1" xfId="0" applyFill="1" applyBorder="1" applyAlignment="1">
      <alignment horizontal="left"/>
    </xf>
    <xf numFmtId="3" fontId="0" fillId="0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44F1-72D0-4A8E-97B0-4A23A591930C}">
  <dimension ref="A1:B38"/>
  <sheetViews>
    <sheetView workbookViewId="0">
      <selection activeCell="B39" sqref="B39"/>
    </sheetView>
  </sheetViews>
  <sheetFormatPr defaultRowHeight="15" x14ac:dyDescent="0.25"/>
  <cols>
    <col min="1" max="1" width="15.42578125" style="47" customWidth="1"/>
    <col min="2" max="2" width="89.28515625" customWidth="1"/>
  </cols>
  <sheetData>
    <row r="1" spans="1:2" x14ac:dyDescent="0.25">
      <c r="A1" s="52" t="s">
        <v>588</v>
      </c>
      <c r="B1" s="53" t="s">
        <v>589</v>
      </c>
    </row>
    <row r="2" spans="1:2" x14ac:dyDescent="0.25">
      <c r="A2" s="48" t="s">
        <v>460</v>
      </c>
      <c r="B2" t="s">
        <v>590</v>
      </c>
    </row>
    <row r="3" spans="1:2" x14ac:dyDescent="0.25">
      <c r="A3" s="48" t="s">
        <v>55</v>
      </c>
      <c r="B3" t="s">
        <v>591</v>
      </c>
    </row>
    <row r="4" spans="1:2" x14ac:dyDescent="0.25">
      <c r="A4" s="48" t="s">
        <v>56</v>
      </c>
      <c r="B4" t="s">
        <v>592</v>
      </c>
    </row>
    <row r="5" spans="1:2" x14ac:dyDescent="0.25">
      <c r="A5" s="48" t="s">
        <v>57</v>
      </c>
      <c r="B5" t="s">
        <v>593</v>
      </c>
    </row>
    <row r="6" spans="1:2" x14ac:dyDescent="0.25">
      <c r="A6" s="48" t="s">
        <v>58</v>
      </c>
      <c r="B6" t="s">
        <v>594</v>
      </c>
    </row>
    <row r="7" spans="1:2" x14ac:dyDescent="0.25">
      <c r="A7" s="48" t="s">
        <v>420</v>
      </c>
      <c r="B7" t="s">
        <v>595</v>
      </c>
    </row>
    <row r="8" spans="1:2" x14ac:dyDescent="0.25">
      <c r="A8" s="48" t="s">
        <v>421</v>
      </c>
      <c r="B8" t="s">
        <v>600</v>
      </c>
    </row>
    <row r="9" spans="1:2" x14ac:dyDescent="0.25">
      <c r="A9" s="48" t="s">
        <v>422</v>
      </c>
      <c r="B9" t="s">
        <v>597</v>
      </c>
    </row>
    <row r="10" spans="1:2" x14ac:dyDescent="0.25">
      <c r="A10" s="48" t="s">
        <v>418</v>
      </c>
      <c r="B10" t="s">
        <v>596</v>
      </c>
    </row>
    <row r="11" spans="1:2" x14ac:dyDescent="0.25">
      <c r="A11" s="48" t="s">
        <v>419</v>
      </c>
      <c r="B11" t="s">
        <v>601</v>
      </c>
    </row>
    <row r="12" spans="1:2" x14ac:dyDescent="0.25">
      <c r="A12" s="48" t="s">
        <v>423</v>
      </c>
      <c r="B12" t="s">
        <v>598</v>
      </c>
    </row>
    <row r="13" spans="1:2" x14ac:dyDescent="0.25">
      <c r="A13" s="48" t="s">
        <v>463</v>
      </c>
      <c r="B13" t="s">
        <v>599</v>
      </c>
    </row>
    <row r="14" spans="1:2" x14ac:dyDescent="0.25">
      <c r="A14" s="48" t="s">
        <v>245</v>
      </c>
      <c r="B14" t="s">
        <v>602</v>
      </c>
    </row>
    <row r="15" spans="1:2" x14ac:dyDescent="0.25">
      <c r="A15" s="48" t="s">
        <v>246</v>
      </c>
      <c r="B15" t="s">
        <v>603</v>
      </c>
    </row>
    <row r="16" spans="1:2" x14ac:dyDescent="0.25">
      <c r="A16" s="48" t="s">
        <v>59</v>
      </c>
      <c r="B16" t="s">
        <v>604</v>
      </c>
    </row>
    <row r="17" spans="1:2" x14ac:dyDescent="0.25">
      <c r="A17" s="48" t="s">
        <v>60</v>
      </c>
      <c r="B17" t="s">
        <v>605</v>
      </c>
    </row>
    <row r="18" spans="1:2" x14ac:dyDescent="0.25">
      <c r="A18" s="48" t="s">
        <v>61</v>
      </c>
      <c r="B18" t="s">
        <v>606</v>
      </c>
    </row>
    <row r="19" spans="1:2" x14ac:dyDescent="0.25">
      <c r="A19" s="48" t="s">
        <v>425</v>
      </c>
      <c r="B19" t="s">
        <v>607</v>
      </c>
    </row>
    <row r="20" spans="1:2" x14ac:dyDescent="0.25">
      <c r="A20" s="48" t="s">
        <v>424</v>
      </c>
      <c r="B20" t="s">
        <v>608</v>
      </c>
    </row>
    <row r="21" spans="1:2" x14ac:dyDescent="0.25">
      <c r="A21" s="48" t="s">
        <v>417</v>
      </c>
      <c r="B21" t="s">
        <v>609</v>
      </c>
    </row>
    <row r="22" spans="1:2" x14ac:dyDescent="0.25">
      <c r="A22" s="48" t="s">
        <v>437</v>
      </c>
      <c r="B22" t="s">
        <v>610</v>
      </c>
    </row>
    <row r="23" spans="1:2" x14ac:dyDescent="0.25">
      <c r="A23" s="48" t="s">
        <v>459</v>
      </c>
      <c r="B23" t="s">
        <v>611</v>
      </c>
    </row>
    <row r="24" spans="1:2" x14ac:dyDescent="0.25">
      <c r="A24" s="48" t="s">
        <v>62</v>
      </c>
      <c r="B24" t="s">
        <v>612</v>
      </c>
    </row>
    <row r="25" spans="1:2" x14ac:dyDescent="0.25">
      <c r="A25" s="48" t="s">
        <v>427</v>
      </c>
      <c r="B25" t="s">
        <v>613</v>
      </c>
    </row>
    <row r="26" spans="1:2" x14ac:dyDescent="0.25">
      <c r="A26" s="48" t="s">
        <v>63</v>
      </c>
      <c r="B26" t="s">
        <v>614</v>
      </c>
    </row>
    <row r="27" spans="1:2" x14ac:dyDescent="0.25">
      <c r="A27" s="48" t="s">
        <v>110</v>
      </c>
      <c r="B27" t="s">
        <v>615</v>
      </c>
    </row>
    <row r="28" spans="1:2" x14ac:dyDescent="0.25">
      <c r="A28" s="48" t="s">
        <v>489</v>
      </c>
      <c r="B28" t="s">
        <v>616</v>
      </c>
    </row>
    <row r="29" spans="1:2" x14ac:dyDescent="0.25">
      <c r="A29" s="48" t="s">
        <v>64</v>
      </c>
      <c r="B29" t="s">
        <v>617</v>
      </c>
    </row>
    <row r="30" spans="1:2" x14ac:dyDescent="0.25">
      <c r="A30" s="48" t="s">
        <v>520</v>
      </c>
      <c r="B30" t="s">
        <v>618</v>
      </c>
    </row>
    <row r="31" spans="1:2" x14ac:dyDescent="0.25">
      <c r="A31" s="48" t="s">
        <v>521</v>
      </c>
      <c r="B31" t="s">
        <v>619</v>
      </c>
    </row>
    <row r="32" spans="1:2" x14ac:dyDescent="0.25">
      <c r="A32" s="49" t="s">
        <v>465</v>
      </c>
      <c r="B32" t="s">
        <v>620</v>
      </c>
    </row>
    <row r="33" spans="1:2" x14ac:dyDescent="0.25">
      <c r="A33" s="48" t="s">
        <v>466</v>
      </c>
      <c r="B33" t="s">
        <v>621</v>
      </c>
    </row>
    <row r="34" spans="1:2" x14ac:dyDescent="0.25">
      <c r="A34" s="49" t="s">
        <v>439</v>
      </c>
      <c r="B34" t="s">
        <v>622</v>
      </c>
    </row>
    <row r="35" spans="1:2" x14ac:dyDescent="0.25">
      <c r="A35" s="48" t="s">
        <v>458</v>
      </c>
      <c r="B35" t="s">
        <v>623</v>
      </c>
    </row>
    <row r="36" spans="1:2" x14ac:dyDescent="0.25">
      <c r="A36" s="50" t="s">
        <v>444</v>
      </c>
      <c r="B36" t="s">
        <v>624</v>
      </c>
    </row>
    <row r="37" spans="1:2" x14ac:dyDescent="0.25">
      <c r="A37" s="51" t="s">
        <v>572</v>
      </c>
      <c r="B37" t="s">
        <v>625</v>
      </c>
    </row>
    <row r="38" spans="1:2" x14ac:dyDescent="0.25">
      <c r="A38" s="48" t="s">
        <v>575</v>
      </c>
      <c r="B38" t="s">
        <v>626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K152"/>
  <sheetViews>
    <sheetView zoomScale="90" zoomScaleNormal="90" workbookViewId="0">
      <pane ySplit="1" topLeftCell="A67" activePane="bottomLeft" state="frozen"/>
      <selection pane="bottomLeft" activeCell="L109" sqref="L109"/>
    </sheetView>
  </sheetViews>
  <sheetFormatPr defaultRowHeight="15" x14ac:dyDescent="0.25"/>
  <cols>
    <col min="1" max="1" width="13.42578125" customWidth="1"/>
    <col min="2" max="2" width="14.7109375" customWidth="1"/>
    <col min="3" max="5" width="8.85546875" hidden="1" customWidth="1"/>
    <col min="6" max="6" width="15.140625" customWidth="1"/>
    <col min="7" max="7" width="14.7109375" style="11" customWidth="1"/>
    <col min="8" max="8" width="16.7109375" customWidth="1"/>
    <col min="9" max="9" width="15.42578125" customWidth="1"/>
    <col min="10" max="10" width="17.140625" style="11" customWidth="1"/>
    <col min="11" max="11" width="17.28515625" customWidth="1"/>
    <col min="12" max="12" width="34.28515625" customWidth="1"/>
    <col min="13" max="13" width="13.28515625" customWidth="1"/>
    <col min="14" max="14" width="14.28515625" style="11" customWidth="1"/>
    <col min="15" max="15" width="12.85546875" style="5" hidden="1" customWidth="1"/>
    <col min="16" max="16" width="17.7109375" style="5" hidden="1" customWidth="1"/>
    <col min="17" max="17" width="10.7109375" style="11" hidden="1" customWidth="1"/>
    <col min="18" max="18" width="15.28515625" customWidth="1"/>
    <col min="19" max="19" width="14.7109375" customWidth="1"/>
    <col min="20" max="20" width="11.7109375" customWidth="1"/>
    <col min="21" max="21" width="16.5703125" customWidth="1"/>
    <col min="22" max="22" width="29.5703125" customWidth="1"/>
    <col min="23" max="23" width="21.28515625" customWidth="1"/>
    <col min="24" max="24" width="12.28515625" customWidth="1"/>
    <col min="25" max="25" width="10.42578125" customWidth="1"/>
    <col min="26" max="26" width="13.42578125" customWidth="1"/>
    <col min="27" max="27" width="33.5703125" customWidth="1"/>
    <col min="28" max="28" width="64" customWidth="1"/>
    <col min="29" max="29" width="26.42578125" hidden="1" customWidth="1"/>
    <col min="30" max="30" width="18.42578125" hidden="1" customWidth="1"/>
    <col min="31" max="31" width="16.5703125" style="43" customWidth="1"/>
    <col min="32" max="32" width="15.5703125" style="11" customWidth="1"/>
    <col min="33" max="33" width="9.42578125" customWidth="1"/>
    <col min="34" max="34" width="9.5703125" customWidth="1"/>
    <col min="35" max="35" width="50" customWidth="1"/>
    <col min="36" max="36" width="13.140625" customWidth="1"/>
    <col min="37" max="37" width="14.85546875" style="11" customWidth="1"/>
  </cols>
  <sheetData>
    <row r="1" spans="1:37" x14ac:dyDescent="0.25">
      <c r="A1" s="2" t="s">
        <v>460</v>
      </c>
      <c r="B1" s="2" t="s">
        <v>55</v>
      </c>
      <c r="C1" s="2" t="s">
        <v>56</v>
      </c>
      <c r="D1" s="2" t="s">
        <v>57</v>
      </c>
      <c r="E1" s="2" t="s">
        <v>58</v>
      </c>
      <c r="F1" s="2" t="s">
        <v>420</v>
      </c>
      <c r="G1" s="8" t="s">
        <v>421</v>
      </c>
      <c r="H1" s="2" t="s">
        <v>422</v>
      </c>
      <c r="I1" s="2" t="s">
        <v>418</v>
      </c>
      <c r="J1" s="8" t="s">
        <v>419</v>
      </c>
      <c r="K1" s="2" t="s">
        <v>423</v>
      </c>
      <c r="L1" s="2" t="s">
        <v>463</v>
      </c>
      <c r="M1" s="2" t="s">
        <v>245</v>
      </c>
      <c r="N1" s="8" t="s">
        <v>246</v>
      </c>
      <c r="O1" s="13" t="s">
        <v>59</v>
      </c>
      <c r="P1" s="13" t="s">
        <v>60</v>
      </c>
      <c r="Q1" s="8" t="s">
        <v>61</v>
      </c>
      <c r="R1" s="2" t="s">
        <v>425</v>
      </c>
      <c r="S1" s="2" t="s">
        <v>424</v>
      </c>
      <c r="T1" s="2" t="s">
        <v>417</v>
      </c>
      <c r="U1" s="2" t="s">
        <v>437</v>
      </c>
      <c r="V1" s="2" t="s">
        <v>459</v>
      </c>
      <c r="W1" s="2" t="s">
        <v>62</v>
      </c>
      <c r="X1" s="2" t="s">
        <v>427</v>
      </c>
      <c r="Y1" s="2" t="s">
        <v>63</v>
      </c>
      <c r="Z1" s="2" t="s">
        <v>110</v>
      </c>
      <c r="AA1" s="2" t="s">
        <v>489</v>
      </c>
      <c r="AB1" s="2" t="s">
        <v>64</v>
      </c>
      <c r="AC1" s="2" t="s">
        <v>520</v>
      </c>
      <c r="AD1" s="2" t="s">
        <v>521</v>
      </c>
      <c r="AE1" s="35" t="s">
        <v>465</v>
      </c>
      <c r="AF1" s="8" t="s">
        <v>466</v>
      </c>
      <c r="AG1" s="21" t="s">
        <v>439</v>
      </c>
      <c r="AH1" s="2" t="s">
        <v>458</v>
      </c>
      <c r="AI1" s="24" t="s">
        <v>444</v>
      </c>
      <c r="AJ1" s="45" t="s">
        <v>572</v>
      </c>
      <c r="AK1" s="8" t="s">
        <v>575</v>
      </c>
    </row>
    <row r="2" spans="1:37" s="17" customFormat="1" x14ac:dyDescent="0.25">
      <c r="A2" s="17" t="s">
        <v>462</v>
      </c>
      <c r="B2" s="1">
        <v>40817</v>
      </c>
      <c r="C2" s="5" t="s">
        <v>65</v>
      </c>
      <c r="D2" s="5" t="s">
        <v>65</v>
      </c>
      <c r="E2" s="5" t="s">
        <v>65</v>
      </c>
      <c r="F2" t="s">
        <v>244</v>
      </c>
      <c r="G2" s="11" t="s">
        <v>65</v>
      </c>
      <c r="H2" s="1" t="s">
        <v>65</v>
      </c>
      <c r="I2" t="s">
        <v>244</v>
      </c>
      <c r="J2" s="11" t="s">
        <v>65</v>
      </c>
      <c r="K2" t="s">
        <v>65</v>
      </c>
      <c r="L2" t="s">
        <v>473</v>
      </c>
      <c r="M2" t="s">
        <v>243</v>
      </c>
      <c r="N2" s="10">
        <v>40817</v>
      </c>
      <c r="O2" s="5">
        <v>36191</v>
      </c>
      <c r="P2" s="5">
        <v>205</v>
      </c>
      <c r="Q2" s="11" t="s">
        <v>65</v>
      </c>
      <c r="R2" s="5" t="s">
        <v>65</v>
      </c>
      <c r="S2" s="9" t="s">
        <v>65</v>
      </c>
      <c r="T2" s="14">
        <v>3249.76</v>
      </c>
      <c r="U2" s="9">
        <f t="shared" ref="U2:U14" si="0">MIN(R2:T2)</f>
        <v>3249.76</v>
      </c>
      <c r="V2" s="9" t="str">
        <f t="shared" ref="V2:V33" si="1">IF(AND(M2="Y", I2="N", F2="N"), "Gov't Lease", IF(AND(M2="Y", OR(I2="Y", F2="Y")), "Village Transfer; Gov't Lease", IF(AND(M2="N",I2="N",F2="Y"), "Village Transfer - 90day", IF(AND(M2="N",I2="Y",F2="N"), "Village Transfer - 30day", IF(AND(M2="N",I2="Y",F2="Y"), "Village Transfer - 90 &amp; 30day","Error Kubwa")))))</f>
        <v>Gov't Lease</v>
      </c>
      <c r="W2" t="s">
        <v>87</v>
      </c>
      <c r="X2" t="s">
        <v>70</v>
      </c>
      <c r="Y2" t="s">
        <v>46</v>
      </c>
      <c r="Z2" t="s">
        <v>486</v>
      </c>
      <c r="AA2" s="33" t="s">
        <v>486</v>
      </c>
      <c r="AB2" t="s">
        <v>488</v>
      </c>
      <c r="AC2" t="s">
        <v>555</v>
      </c>
      <c r="AD2" t="s">
        <v>462</v>
      </c>
      <c r="AE2" s="37">
        <v>99</v>
      </c>
      <c r="AF2" s="29">
        <v>1606200</v>
      </c>
      <c r="AG2" s="28"/>
      <c r="AH2"/>
      <c r="AI2"/>
      <c r="AJ2" s="46" t="s">
        <v>244</v>
      </c>
      <c r="AK2" s="11" t="s">
        <v>576</v>
      </c>
    </row>
    <row r="3" spans="1:37" hidden="1" x14ac:dyDescent="0.25">
      <c r="A3" s="17" t="s">
        <v>461</v>
      </c>
      <c r="B3" s="1">
        <v>43168</v>
      </c>
      <c r="C3">
        <v>99</v>
      </c>
      <c r="D3">
        <v>10</v>
      </c>
      <c r="E3">
        <v>30</v>
      </c>
      <c r="F3" t="s">
        <v>244</v>
      </c>
      <c r="G3" s="11" t="s">
        <v>65</v>
      </c>
      <c r="H3" t="s">
        <v>65</v>
      </c>
      <c r="I3" t="s">
        <v>244</v>
      </c>
      <c r="J3" s="11" t="s">
        <v>65</v>
      </c>
      <c r="K3" t="s">
        <v>65</v>
      </c>
      <c r="L3" t="s">
        <v>65</v>
      </c>
      <c r="M3" t="s">
        <v>243</v>
      </c>
      <c r="N3" s="10">
        <v>43143</v>
      </c>
      <c r="O3" s="5">
        <v>93131</v>
      </c>
      <c r="P3" s="5" t="s">
        <v>414</v>
      </c>
      <c r="Q3" s="11" t="s">
        <v>310</v>
      </c>
      <c r="R3" s="7" t="s">
        <v>65</v>
      </c>
      <c r="S3" s="5" t="s">
        <v>65</v>
      </c>
      <c r="T3" s="9">
        <v>70.38</v>
      </c>
      <c r="U3" s="9">
        <f t="shared" si="0"/>
        <v>70.38</v>
      </c>
      <c r="V3" s="9" t="str">
        <f t="shared" si="1"/>
        <v>Gov't Lease</v>
      </c>
      <c r="W3" s="15" t="s">
        <v>70</v>
      </c>
      <c r="X3" s="15" t="s">
        <v>70</v>
      </c>
      <c r="Y3" s="11" t="s">
        <v>5</v>
      </c>
      <c r="Z3" s="11" t="s">
        <v>1</v>
      </c>
      <c r="AA3" s="11" t="s">
        <v>490</v>
      </c>
      <c r="AB3" s="11" t="s">
        <v>311</v>
      </c>
      <c r="AC3" s="19" t="s">
        <v>546</v>
      </c>
      <c r="AD3" s="19" t="s">
        <v>461</v>
      </c>
      <c r="AE3" s="37"/>
      <c r="AG3" s="22" t="s">
        <v>65</v>
      </c>
      <c r="AH3" s="25" t="s">
        <v>65</v>
      </c>
      <c r="AI3" s="27" t="s">
        <v>65</v>
      </c>
      <c r="AJ3" s="23" t="s">
        <v>243</v>
      </c>
      <c r="AK3" s="11" t="s">
        <v>65</v>
      </c>
    </row>
    <row r="4" spans="1:37" x14ac:dyDescent="0.25">
      <c r="A4" s="17" t="s">
        <v>462</v>
      </c>
      <c r="B4" s="1">
        <v>40817</v>
      </c>
      <c r="C4" s="5" t="s">
        <v>65</v>
      </c>
      <c r="D4" s="5" t="s">
        <v>65</v>
      </c>
      <c r="E4" s="5" t="s">
        <v>65</v>
      </c>
      <c r="F4" t="s">
        <v>244</v>
      </c>
      <c r="G4" s="11" t="s">
        <v>65</v>
      </c>
      <c r="H4" s="1" t="s">
        <v>65</v>
      </c>
      <c r="I4" t="s">
        <v>244</v>
      </c>
      <c r="J4" s="11" t="s">
        <v>65</v>
      </c>
      <c r="K4" t="s">
        <v>65</v>
      </c>
      <c r="L4" t="s">
        <v>473</v>
      </c>
      <c r="M4" t="s">
        <v>243</v>
      </c>
      <c r="N4" s="10">
        <v>40817</v>
      </c>
      <c r="O4" s="5">
        <v>36190</v>
      </c>
      <c r="P4" s="5">
        <v>206</v>
      </c>
      <c r="Q4" s="11" t="s">
        <v>65</v>
      </c>
      <c r="R4" s="5" t="s">
        <v>65</v>
      </c>
      <c r="S4" s="9" t="s">
        <v>65</v>
      </c>
      <c r="T4" s="14">
        <v>10529.86</v>
      </c>
      <c r="U4" s="9">
        <f t="shared" si="0"/>
        <v>10529.86</v>
      </c>
      <c r="V4" s="9" t="str">
        <f t="shared" si="1"/>
        <v>Gov't Lease</v>
      </c>
      <c r="W4" t="s">
        <v>87</v>
      </c>
      <c r="X4" t="s">
        <v>70</v>
      </c>
      <c r="Y4" t="s">
        <v>46</v>
      </c>
      <c r="Z4" t="s">
        <v>486</v>
      </c>
      <c r="AA4" s="33" t="s">
        <v>554</v>
      </c>
      <c r="AB4" t="s">
        <v>487</v>
      </c>
      <c r="AC4" t="s">
        <v>547</v>
      </c>
      <c r="AD4" t="s">
        <v>462</v>
      </c>
      <c r="AE4" s="37">
        <v>99</v>
      </c>
      <c r="AF4" s="29">
        <v>5204000</v>
      </c>
      <c r="AG4" s="28"/>
      <c r="AJ4" s="46" t="s">
        <v>244</v>
      </c>
      <c r="AK4" s="11" t="s">
        <v>576</v>
      </c>
    </row>
    <row r="5" spans="1:37" x14ac:dyDescent="0.25">
      <c r="A5" s="17" t="s">
        <v>461</v>
      </c>
      <c r="B5" s="1">
        <v>42559</v>
      </c>
      <c r="C5">
        <v>97</v>
      </c>
      <c r="D5">
        <v>28</v>
      </c>
      <c r="E5">
        <v>20</v>
      </c>
      <c r="F5" t="s">
        <v>243</v>
      </c>
      <c r="G5" s="10">
        <v>42304</v>
      </c>
      <c r="H5" t="s">
        <v>82</v>
      </c>
      <c r="I5" t="s">
        <v>243</v>
      </c>
      <c r="J5" s="10">
        <v>42531</v>
      </c>
      <c r="K5" t="s">
        <v>81</v>
      </c>
      <c r="L5" t="s">
        <v>86</v>
      </c>
      <c r="M5" t="s">
        <v>244</v>
      </c>
      <c r="N5" s="11" t="s">
        <v>65</v>
      </c>
      <c r="O5" s="5" t="s">
        <v>65</v>
      </c>
      <c r="P5" s="5" t="s">
        <v>65</v>
      </c>
      <c r="Q5" s="11" t="s">
        <v>65</v>
      </c>
      <c r="R5" s="9">
        <v>2000</v>
      </c>
      <c r="S5" s="9">
        <v>2000</v>
      </c>
      <c r="T5" s="9" t="s">
        <v>65</v>
      </c>
      <c r="U5" s="9">
        <f t="shared" si="0"/>
        <v>2000</v>
      </c>
      <c r="V5" s="9" t="str">
        <f t="shared" si="1"/>
        <v>Village Transfer - 90 &amp; 30day</v>
      </c>
      <c r="W5" t="s">
        <v>87</v>
      </c>
      <c r="X5" t="s">
        <v>70</v>
      </c>
      <c r="Y5" t="s">
        <v>85</v>
      </c>
      <c r="Z5" t="s">
        <v>84</v>
      </c>
      <c r="AA5" t="s">
        <v>83</v>
      </c>
      <c r="AB5" s="4" t="s">
        <v>83</v>
      </c>
      <c r="AC5" s="19" t="s">
        <v>546</v>
      </c>
      <c r="AD5" s="19" t="s">
        <v>461</v>
      </c>
      <c r="AE5" s="38"/>
      <c r="AF5" s="30"/>
      <c r="AG5" s="22" t="s">
        <v>65</v>
      </c>
      <c r="AH5" s="25" t="s">
        <v>65</v>
      </c>
      <c r="AI5" s="27" t="s">
        <v>65</v>
      </c>
      <c r="AJ5" s="46" t="s">
        <v>244</v>
      </c>
      <c r="AK5" s="26" t="s">
        <v>574</v>
      </c>
    </row>
    <row r="6" spans="1:37" hidden="1" x14ac:dyDescent="0.25">
      <c r="A6" s="17" t="s">
        <v>461</v>
      </c>
      <c r="B6" s="1">
        <v>42965</v>
      </c>
      <c r="C6">
        <v>98</v>
      </c>
      <c r="D6">
        <v>33</v>
      </c>
      <c r="E6">
        <v>48</v>
      </c>
      <c r="F6" t="s">
        <v>243</v>
      </c>
      <c r="G6" s="10">
        <v>42283</v>
      </c>
      <c r="H6" t="s">
        <v>168</v>
      </c>
      <c r="I6" t="s">
        <v>243</v>
      </c>
      <c r="J6" s="10">
        <v>42936</v>
      </c>
      <c r="K6" t="s">
        <v>71</v>
      </c>
      <c r="L6" t="s">
        <v>73</v>
      </c>
      <c r="M6" t="s">
        <v>244</v>
      </c>
      <c r="N6" s="11" t="s">
        <v>65</v>
      </c>
      <c r="O6" s="5" t="s">
        <v>65</v>
      </c>
      <c r="P6" s="5" t="s">
        <v>65</v>
      </c>
      <c r="Q6" s="11" t="s">
        <v>65</v>
      </c>
      <c r="R6" s="9">
        <v>38.4</v>
      </c>
      <c r="S6" s="9">
        <v>38.4</v>
      </c>
      <c r="T6" s="9" t="s">
        <v>65</v>
      </c>
      <c r="U6" s="9">
        <f t="shared" si="0"/>
        <v>38.4</v>
      </c>
      <c r="V6" s="9" t="str">
        <f t="shared" si="1"/>
        <v>Village Transfer - 90 &amp; 30day</v>
      </c>
      <c r="W6" t="s">
        <v>70</v>
      </c>
      <c r="X6" t="s">
        <v>70</v>
      </c>
      <c r="Y6" t="s">
        <v>2</v>
      </c>
      <c r="Z6" t="s">
        <v>50</v>
      </c>
      <c r="AA6" t="s">
        <v>493</v>
      </c>
      <c r="AB6" t="s">
        <v>72</v>
      </c>
      <c r="AC6" s="19" t="s">
        <v>546</v>
      </c>
      <c r="AD6" s="19" t="s">
        <v>461</v>
      </c>
      <c r="AE6" s="37"/>
      <c r="AG6" s="22" t="s">
        <v>65</v>
      </c>
      <c r="AH6" s="25" t="s">
        <v>65</v>
      </c>
      <c r="AI6" s="27" t="s">
        <v>65</v>
      </c>
      <c r="AJ6" s="46" t="s">
        <v>244</v>
      </c>
      <c r="AK6" s="26" t="s">
        <v>574</v>
      </c>
    </row>
    <row r="7" spans="1:37" hidden="1" x14ac:dyDescent="0.25">
      <c r="A7" s="17" t="s">
        <v>461</v>
      </c>
      <c r="B7" s="1">
        <v>42776</v>
      </c>
      <c r="C7">
        <v>98</v>
      </c>
      <c r="D7">
        <v>6</v>
      </c>
      <c r="E7">
        <v>76</v>
      </c>
      <c r="F7" t="s">
        <v>243</v>
      </c>
      <c r="G7" s="10">
        <v>42095</v>
      </c>
      <c r="H7" t="s">
        <v>148</v>
      </c>
      <c r="I7" t="s">
        <v>243</v>
      </c>
      <c r="J7" s="10">
        <v>42761</v>
      </c>
      <c r="K7" t="s">
        <v>342</v>
      </c>
      <c r="L7" t="s">
        <v>151</v>
      </c>
      <c r="M7" t="s">
        <v>244</v>
      </c>
      <c r="N7" s="11" t="s">
        <v>65</v>
      </c>
      <c r="O7" s="5" t="s">
        <v>65</v>
      </c>
      <c r="P7" s="5" t="s">
        <v>65</v>
      </c>
      <c r="Q7" s="11" t="s">
        <v>65</v>
      </c>
      <c r="R7" s="9">
        <v>8.8000000000000007</v>
      </c>
      <c r="S7" s="9">
        <v>8.8000000000000007</v>
      </c>
      <c r="T7" s="9" t="s">
        <v>65</v>
      </c>
      <c r="U7" s="9">
        <f t="shared" si="0"/>
        <v>8.8000000000000007</v>
      </c>
      <c r="V7" s="9" t="str">
        <f t="shared" si="1"/>
        <v>Village Transfer - 90 &amp; 30day</v>
      </c>
      <c r="W7" t="s">
        <v>87</v>
      </c>
      <c r="X7" t="s">
        <v>70</v>
      </c>
      <c r="Y7" t="s">
        <v>8</v>
      </c>
      <c r="Z7" t="s">
        <v>150</v>
      </c>
      <c r="AA7" s="33" t="s">
        <v>557</v>
      </c>
      <c r="AB7" t="s">
        <v>149</v>
      </c>
      <c r="AC7" s="19" t="s">
        <v>546</v>
      </c>
      <c r="AD7" s="19" t="s">
        <v>461</v>
      </c>
      <c r="AE7" s="37"/>
      <c r="AG7" s="22" t="s">
        <v>65</v>
      </c>
      <c r="AH7" s="25" t="s">
        <v>65</v>
      </c>
      <c r="AI7" s="27" t="s">
        <v>65</v>
      </c>
      <c r="AJ7" s="46" t="s">
        <v>244</v>
      </c>
      <c r="AK7" s="26" t="s">
        <v>574</v>
      </c>
    </row>
    <row r="8" spans="1:37" hidden="1" x14ac:dyDescent="0.25">
      <c r="A8" s="17" t="s">
        <v>461</v>
      </c>
      <c r="B8" s="1">
        <v>42755</v>
      </c>
      <c r="C8">
        <v>98</v>
      </c>
      <c r="D8">
        <v>3</v>
      </c>
      <c r="E8">
        <v>25</v>
      </c>
      <c r="F8" t="s">
        <v>243</v>
      </c>
      <c r="G8" s="10">
        <v>42283</v>
      </c>
      <c r="H8" t="s">
        <v>217</v>
      </c>
      <c r="I8" t="s">
        <v>243</v>
      </c>
      <c r="J8" s="10">
        <v>42731</v>
      </c>
      <c r="K8" t="s">
        <v>75</v>
      </c>
      <c r="L8" t="s">
        <v>76</v>
      </c>
      <c r="M8" t="s">
        <v>244</v>
      </c>
      <c r="N8" s="11" t="s">
        <v>65</v>
      </c>
      <c r="O8" s="5" t="s">
        <v>65</v>
      </c>
      <c r="P8" s="5" t="s">
        <v>65</v>
      </c>
      <c r="Q8" s="11" t="s">
        <v>65</v>
      </c>
      <c r="R8" s="9">
        <v>22.63</v>
      </c>
      <c r="S8" s="9">
        <v>22.63</v>
      </c>
      <c r="T8" s="9" t="s">
        <v>65</v>
      </c>
      <c r="U8" s="9">
        <f t="shared" si="0"/>
        <v>22.63</v>
      </c>
      <c r="V8" s="9" t="str">
        <f t="shared" si="1"/>
        <v>Village Transfer - 90 &amp; 30day</v>
      </c>
      <c r="W8" t="s">
        <v>70</v>
      </c>
      <c r="X8" t="s">
        <v>70</v>
      </c>
      <c r="Y8" t="s">
        <v>7</v>
      </c>
      <c r="Z8" t="s">
        <v>7</v>
      </c>
      <c r="AA8" t="s">
        <v>580</v>
      </c>
      <c r="AB8" t="s">
        <v>74</v>
      </c>
      <c r="AC8" s="19" t="s">
        <v>546</v>
      </c>
      <c r="AD8" s="19" t="s">
        <v>461</v>
      </c>
      <c r="AE8" s="37"/>
      <c r="AG8" s="22" t="s">
        <v>65</v>
      </c>
      <c r="AH8" s="25" t="s">
        <v>65</v>
      </c>
      <c r="AI8" s="27" t="s">
        <v>65</v>
      </c>
      <c r="AJ8" s="46" t="s">
        <v>244</v>
      </c>
      <c r="AK8" s="26" t="s">
        <v>574</v>
      </c>
    </row>
    <row r="9" spans="1:37" x14ac:dyDescent="0.25">
      <c r="A9" s="17" t="s">
        <v>461</v>
      </c>
      <c r="B9" s="1">
        <v>42692</v>
      </c>
      <c r="C9">
        <v>97</v>
      </c>
      <c r="D9">
        <v>48</v>
      </c>
      <c r="E9">
        <v>38</v>
      </c>
      <c r="F9" t="s">
        <v>243</v>
      </c>
      <c r="G9" s="10">
        <v>42671</v>
      </c>
      <c r="H9" t="s">
        <v>77</v>
      </c>
      <c r="I9" t="s">
        <v>244</v>
      </c>
      <c r="J9" s="10" t="s">
        <v>65</v>
      </c>
      <c r="K9" t="s">
        <v>65</v>
      </c>
      <c r="L9" t="s">
        <v>78</v>
      </c>
      <c r="M9" t="s">
        <v>244</v>
      </c>
      <c r="N9" s="11" t="s">
        <v>65</v>
      </c>
      <c r="O9" s="5" t="s">
        <v>65</v>
      </c>
      <c r="P9" s="5" t="s">
        <v>65</v>
      </c>
      <c r="Q9" s="11" t="s">
        <v>65</v>
      </c>
      <c r="R9" s="9">
        <v>2030.04</v>
      </c>
      <c r="S9" s="9" t="s">
        <v>65</v>
      </c>
      <c r="T9" s="9" t="s">
        <v>65</v>
      </c>
      <c r="U9" s="9">
        <f t="shared" si="0"/>
        <v>2030.04</v>
      </c>
      <c r="V9" s="9" t="str">
        <f t="shared" si="1"/>
        <v>Village Transfer - 90day</v>
      </c>
      <c r="W9" t="s">
        <v>70</v>
      </c>
      <c r="X9" t="s">
        <v>70</v>
      </c>
      <c r="Y9" t="s">
        <v>5</v>
      </c>
      <c r="Z9" t="s">
        <v>577</v>
      </c>
      <c r="AA9" t="s">
        <v>495</v>
      </c>
      <c r="AB9" t="s">
        <v>242</v>
      </c>
      <c r="AC9" s="19" t="s">
        <v>546</v>
      </c>
      <c r="AD9" s="19" t="s">
        <v>461</v>
      </c>
      <c r="AE9" s="37"/>
      <c r="AG9" s="22" t="s">
        <v>65</v>
      </c>
      <c r="AH9" s="25" t="s">
        <v>65</v>
      </c>
      <c r="AI9" s="27" t="s">
        <v>65</v>
      </c>
      <c r="AJ9" s="46" t="s">
        <v>65</v>
      </c>
      <c r="AK9" s="11" t="s">
        <v>65</v>
      </c>
    </row>
    <row r="10" spans="1:37" x14ac:dyDescent="0.25">
      <c r="A10" s="17" t="s">
        <v>471</v>
      </c>
      <c r="B10" s="1">
        <v>41418</v>
      </c>
      <c r="C10">
        <v>94</v>
      </c>
      <c r="D10">
        <v>21</v>
      </c>
      <c r="E10">
        <v>97</v>
      </c>
      <c r="F10" t="s">
        <v>244</v>
      </c>
      <c r="G10" s="10" t="s">
        <v>65</v>
      </c>
      <c r="H10" t="s">
        <v>65</v>
      </c>
      <c r="I10" t="s">
        <v>244</v>
      </c>
      <c r="J10" s="10" t="s">
        <v>65</v>
      </c>
      <c r="K10" t="s">
        <v>65</v>
      </c>
      <c r="L10" t="s">
        <v>474</v>
      </c>
      <c r="M10" t="s">
        <v>243</v>
      </c>
      <c r="N10" s="10">
        <v>41344</v>
      </c>
      <c r="O10" s="5">
        <v>71244</v>
      </c>
      <c r="P10" s="5">
        <v>425</v>
      </c>
      <c r="Q10" s="11" t="s">
        <v>20</v>
      </c>
      <c r="R10" s="9" t="s">
        <v>65</v>
      </c>
      <c r="S10" s="9" t="s">
        <v>65</v>
      </c>
      <c r="T10" s="9">
        <v>1999.11</v>
      </c>
      <c r="U10" s="9">
        <f t="shared" si="0"/>
        <v>1999.11</v>
      </c>
      <c r="V10" s="9" t="str">
        <f t="shared" si="1"/>
        <v>Gov't Lease</v>
      </c>
      <c r="W10" s="15" t="s">
        <v>475</v>
      </c>
      <c r="X10" s="15" t="s">
        <v>70</v>
      </c>
      <c r="Y10" t="s">
        <v>18</v>
      </c>
      <c r="Z10" t="s">
        <v>582</v>
      </c>
      <c r="AA10" t="s">
        <v>529</v>
      </c>
      <c r="AB10" t="s">
        <v>19</v>
      </c>
      <c r="AC10" s="19" t="s">
        <v>546</v>
      </c>
      <c r="AD10" s="19" t="s">
        <v>461</v>
      </c>
      <c r="AE10" s="37">
        <v>99</v>
      </c>
      <c r="AF10" s="29">
        <v>5000000</v>
      </c>
      <c r="AG10" s="23">
        <v>4757</v>
      </c>
      <c r="AH10" s="5" t="s">
        <v>442</v>
      </c>
      <c r="AI10" t="s">
        <v>449</v>
      </c>
      <c r="AJ10" s="46" t="s">
        <v>243</v>
      </c>
      <c r="AK10" s="11" t="s">
        <v>65</v>
      </c>
    </row>
    <row r="11" spans="1:37" x14ac:dyDescent="0.25">
      <c r="A11" s="17" t="s">
        <v>461</v>
      </c>
      <c r="B11" s="1">
        <v>42321</v>
      </c>
      <c r="C11">
        <v>96</v>
      </c>
      <c r="D11">
        <v>46</v>
      </c>
      <c r="E11">
        <v>27</v>
      </c>
      <c r="F11" t="s">
        <v>243</v>
      </c>
      <c r="G11" s="10">
        <v>42304</v>
      </c>
      <c r="H11" t="s">
        <v>270</v>
      </c>
      <c r="I11" t="s">
        <v>244</v>
      </c>
      <c r="J11" s="10" t="s">
        <v>65</v>
      </c>
      <c r="K11" t="s">
        <v>65</v>
      </c>
      <c r="L11" t="s">
        <v>271</v>
      </c>
      <c r="M11" t="s">
        <v>244</v>
      </c>
      <c r="N11" s="11" t="s">
        <v>65</v>
      </c>
      <c r="O11" s="5" t="s">
        <v>65</v>
      </c>
      <c r="P11" s="5" t="s">
        <v>65</v>
      </c>
      <c r="Q11" s="11" t="s">
        <v>65</v>
      </c>
      <c r="R11" s="9">
        <v>8074.13</v>
      </c>
      <c r="S11" s="9" t="s">
        <v>65</v>
      </c>
      <c r="T11" s="9" t="s">
        <v>65</v>
      </c>
      <c r="U11" s="9">
        <f t="shared" si="0"/>
        <v>8074.13</v>
      </c>
      <c r="V11" s="9" t="str">
        <f t="shared" si="1"/>
        <v>Village Transfer - 90day</v>
      </c>
      <c r="W11" t="s">
        <v>272</v>
      </c>
      <c r="X11" t="s">
        <v>70</v>
      </c>
      <c r="Y11" t="s">
        <v>8</v>
      </c>
      <c r="Z11" t="s">
        <v>6</v>
      </c>
      <c r="AA11" t="s">
        <v>501</v>
      </c>
      <c r="AB11" s="4" t="s">
        <v>273</v>
      </c>
      <c r="AC11" s="19" t="s">
        <v>546</v>
      </c>
      <c r="AD11" s="19" t="s">
        <v>461</v>
      </c>
      <c r="AE11" s="38"/>
      <c r="AF11" s="30"/>
      <c r="AG11" s="22" t="s">
        <v>65</v>
      </c>
      <c r="AH11" s="25" t="s">
        <v>65</v>
      </c>
      <c r="AI11" s="27" t="s">
        <v>65</v>
      </c>
      <c r="AJ11" s="46" t="s">
        <v>65</v>
      </c>
      <c r="AK11" s="11" t="s">
        <v>65</v>
      </c>
    </row>
    <row r="12" spans="1:37" x14ac:dyDescent="0.25">
      <c r="A12" s="17" t="s">
        <v>471</v>
      </c>
      <c r="B12" s="1">
        <v>42748</v>
      </c>
      <c r="C12">
        <v>98</v>
      </c>
      <c r="D12">
        <v>2</v>
      </c>
      <c r="E12">
        <v>12</v>
      </c>
      <c r="F12" s="1" t="s">
        <v>244</v>
      </c>
      <c r="G12" s="11" t="s">
        <v>65</v>
      </c>
      <c r="H12" t="s">
        <v>65</v>
      </c>
      <c r="I12" t="s">
        <v>244</v>
      </c>
      <c r="J12" s="11" t="s">
        <v>65</v>
      </c>
      <c r="K12" t="s">
        <v>65</v>
      </c>
      <c r="L12" t="s">
        <v>482</v>
      </c>
      <c r="M12" t="s">
        <v>243</v>
      </c>
      <c r="N12" s="10">
        <v>42689</v>
      </c>
      <c r="O12" s="5">
        <v>88051</v>
      </c>
      <c r="P12" s="5">
        <v>213</v>
      </c>
      <c r="Q12" s="11" t="s">
        <v>37</v>
      </c>
      <c r="R12" s="9" t="s">
        <v>65</v>
      </c>
      <c r="S12" s="9" t="s">
        <v>65</v>
      </c>
      <c r="T12" s="9">
        <v>217.30199999999999</v>
      </c>
      <c r="U12" s="9">
        <f t="shared" si="0"/>
        <v>217.30199999999999</v>
      </c>
      <c r="V12" s="9" t="str">
        <f t="shared" si="1"/>
        <v>Gov't Lease</v>
      </c>
      <c r="W12" s="15" t="s">
        <v>483</v>
      </c>
      <c r="X12" s="15" t="s">
        <v>70</v>
      </c>
      <c r="Y12" t="s">
        <v>3</v>
      </c>
      <c r="Z12" t="s">
        <v>578</v>
      </c>
      <c r="AA12" t="s">
        <v>496</v>
      </c>
      <c r="AB12" t="s">
        <v>4</v>
      </c>
      <c r="AC12" s="19" t="s">
        <v>546</v>
      </c>
      <c r="AD12" s="19" t="s">
        <v>461</v>
      </c>
      <c r="AE12" s="37">
        <v>99</v>
      </c>
      <c r="AF12" s="29">
        <v>214800</v>
      </c>
      <c r="AG12" s="22" t="s">
        <v>65</v>
      </c>
      <c r="AH12" s="25" t="s">
        <v>65</v>
      </c>
      <c r="AI12" s="27" t="s">
        <v>65</v>
      </c>
      <c r="AJ12" s="46" t="s">
        <v>243</v>
      </c>
      <c r="AK12" s="11" t="s">
        <v>65</v>
      </c>
    </row>
    <row r="13" spans="1:37" x14ac:dyDescent="0.25">
      <c r="A13" s="17" t="s">
        <v>471</v>
      </c>
      <c r="B13" s="1">
        <v>42748</v>
      </c>
      <c r="C13">
        <v>98</v>
      </c>
      <c r="D13">
        <v>2</v>
      </c>
      <c r="E13">
        <v>12</v>
      </c>
      <c r="F13" s="1" t="s">
        <v>244</v>
      </c>
      <c r="G13" s="11" t="s">
        <v>65</v>
      </c>
      <c r="H13" t="s">
        <v>65</v>
      </c>
      <c r="I13" t="s">
        <v>244</v>
      </c>
      <c r="J13" s="11" t="s">
        <v>65</v>
      </c>
      <c r="K13" t="s">
        <v>65</v>
      </c>
      <c r="L13" t="s">
        <v>482</v>
      </c>
      <c r="M13" t="s">
        <v>243</v>
      </c>
      <c r="N13" s="10">
        <v>42689</v>
      </c>
      <c r="O13" s="5">
        <v>88052</v>
      </c>
      <c r="P13" s="5">
        <v>214</v>
      </c>
      <c r="Q13" s="11" t="s">
        <v>38</v>
      </c>
      <c r="R13" s="9" t="s">
        <v>65</v>
      </c>
      <c r="S13" s="9" t="s">
        <v>65</v>
      </c>
      <c r="T13" s="9">
        <v>241.80500000000001</v>
      </c>
      <c r="U13" s="9">
        <f t="shared" si="0"/>
        <v>241.80500000000001</v>
      </c>
      <c r="V13" s="9" t="str">
        <f t="shared" si="1"/>
        <v>Gov't Lease</v>
      </c>
      <c r="W13" s="15" t="s">
        <v>483</v>
      </c>
      <c r="X13" s="15" t="s">
        <v>70</v>
      </c>
      <c r="Y13" t="s">
        <v>5</v>
      </c>
      <c r="Z13" t="s">
        <v>577</v>
      </c>
      <c r="AA13" t="s">
        <v>494</v>
      </c>
      <c r="AB13" t="s">
        <v>31</v>
      </c>
      <c r="AC13" s="19" t="s">
        <v>546</v>
      </c>
      <c r="AD13" s="19" t="s">
        <v>461</v>
      </c>
      <c r="AE13" s="37">
        <v>99</v>
      </c>
      <c r="AF13" s="29">
        <v>239200</v>
      </c>
      <c r="AG13" s="22" t="s">
        <v>65</v>
      </c>
      <c r="AH13" s="25" t="s">
        <v>65</v>
      </c>
      <c r="AI13" s="27" t="s">
        <v>65</v>
      </c>
      <c r="AJ13" s="46" t="s">
        <v>243</v>
      </c>
      <c r="AK13" s="11" t="s">
        <v>65</v>
      </c>
    </row>
    <row r="14" spans="1:37" x14ac:dyDescent="0.25">
      <c r="A14" s="17" t="s">
        <v>471</v>
      </c>
      <c r="B14" s="1">
        <v>42608</v>
      </c>
      <c r="C14">
        <v>97</v>
      </c>
      <c r="D14">
        <v>36</v>
      </c>
      <c r="E14">
        <v>50</v>
      </c>
      <c r="F14" s="1" t="s">
        <v>244</v>
      </c>
      <c r="G14" s="10" t="s">
        <v>65</v>
      </c>
      <c r="H14" t="s">
        <v>65</v>
      </c>
      <c r="I14" t="s">
        <v>244</v>
      </c>
      <c r="J14" s="10" t="s">
        <v>65</v>
      </c>
      <c r="K14" t="s">
        <v>65</v>
      </c>
      <c r="L14" t="s">
        <v>482</v>
      </c>
      <c r="M14" t="s">
        <v>243</v>
      </c>
      <c r="N14" s="10">
        <v>42583</v>
      </c>
      <c r="O14" s="5" t="s">
        <v>35</v>
      </c>
      <c r="P14" s="5">
        <v>212</v>
      </c>
      <c r="Q14" s="11" t="s">
        <v>36</v>
      </c>
      <c r="R14" s="9" t="s">
        <v>65</v>
      </c>
      <c r="S14" s="9" t="s">
        <v>65</v>
      </c>
      <c r="T14" s="9">
        <v>492.91</v>
      </c>
      <c r="U14" s="9">
        <f t="shared" si="0"/>
        <v>492.91</v>
      </c>
      <c r="V14" s="9" t="str">
        <f t="shared" si="1"/>
        <v>Gov't Lease</v>
      </c>
      <c r="W14" s="15" t="s">
        <v>483</v>
      </c>
      <c r="X14" s="15" t="s">
        <v>70</v>
      </c>
      <c r="Y14" t="s">
        <v>3</v>
      </c>
      <c r="Z14" t="s">
        <v>578</v>
      </c>
      <c r="AA14" t="s">
        <v>497</v>
      </c>
      <c r="AB14" t="s">
        <v>39</v>
      </c>
      <c r="AC14" s="19" t="s">
        <v>546</v>
      </c>
      <c r="AD14" s="19" t="s">
        <v>461</v>
      </c>
      <c r="AE14" s="37">
        <v>99</v>
      </c>
      <c r="AF14" s="29">
        <v>486996</v>
      </c>
      <c r="AG14" s="22" t="s">
        <v>65</v>
      </c>
      <c r="AH14" s="25" t="s">
        <v>65</v>
      </c>
      <c r="AI14" s="27" t="s">
        <v>65</v>
      </c>
      <c r="AJ14" s="46" t="s">
        <v>243</v>
      </c>
      <c r="AK14" s="11" t="s">
        <v>65</v>
      </c>
    </row>
    <row r="15" spans="1:37" x14ac:dyDescent="0.25">
      <c r="A15" s="17" t="s">
        <v>471</v>
      </c>
      <c r="B15" s="1">
        <v>41509</v>
      </c>
      <c r="C15">
        <v>94</v>
      </c>
      <c r="D15">
        <v>34</v>
      </c>
      <c r="E15">
        <v>40</v>
      </c>
      <c r="F15" t="s">
        <v>244</v>
      </c>
      <c r="G15" s="10" t="s">
        <v>65</v>
      </c>
      <c r="H15" t="s">
        <v>65</v>
      </c>
      <c r="I15" t="s">
        <v>243</v>
      </c>
      <c r="J15" s="10">
        <v>41219</v>
      </c>
      <c r="K15" t="s">
        <v>305</v>
      </c>
      <c r="L15" t="s">
        <v>288</v>
      </c>
      <c r="M15" t="s">
        <v>243</v>
      </c>
      <c r="N15" s="10">
        <v>41492</v>
      </c>
      <c r="O15" s="5">
        <v>73433</v>
      </c>
      <c r="P15" s="5">
        <v>6712</v>
      </c>
      <c r="Q15" s="11" t="s">
        <v>24</v>
      </c>
      <c r="R15" s="9" t="s">
        <v>65</v>
      </c>
      <c r="S15" s="9">
        <v>1301</v>
      </c>
      <c r="T15" s="9">
        <v>1301.55</v>
      </c>
      <c r="U15" s="9">
        <v>1301.55</v>
      </c>
      <c r="V15" s="9" t="str">
        <f t="shared" si="1"/>
        <v>Village Transfer; Gov't Lease</v>
      </c>
      <c r="W15" t="s">
        <v>337</v>
      </c>
      <c r="X15" t="s">
        <v>70</v>
      </c>
      <c r="Y15" t="s">
        <v>8</v>
      </c>
      <c r="Z15" t="s">
        <v>6</v>
      </c>
      <c r="AA15" t="s">
        <v>516</v>
      </c>
      <c r="AB15" t="s">
        <v>286</v>
      </c>
      <c r="AC15" s="19" t="s">
        <v>546</v>
      </c>
      <c r="AD15" s="19" t="s">
        <v>461</v>
      </c>
      <c r="AE15" s="37">
        <v>99</v>
      </c>
      <c r="AF15" s="29">
        <v>3260000</v>
      </c>
      <c r="AG15" s="23">
        <v>1843</v>
      </c>
      <c r="AH15" s="25" t="s">
        <v>441</v>
      </c>
      <c r="AI15" t="s">
        <v>448</v>
      </c>
      <c r="AJ15" s="46" t="s">
        <v>244</v>
      </c>
      <c r="AK15" s="11" t="s">
        <v>576</v>
      </c>
    </row>
    <row r="16" spans="1:37" hidden="1" x14ac:dyDescent="0.25">
      <c r="A16" s="17" t="s">
        <v>461</v>
      </c>
      <c r="B16" s="1">
        <v>42321</v>
      </c>
      <c r="C16">
        <v>96</v>
      </c>
      <c r="D16">
        <v>46</v>
      </c>
      <c r="E16">
        <v>22</v>
      </c>
      <c r="F16" t="s">
        <v>243</v>
      </c>
      <c r="G16" s="10">
        <v>42312</v>
      </c>
      <c r="H16" t="s">
        <v>248</v>
      </c>
      <c r="I16" t="s">
        <v>244</v>
      </c>
      <c r="J16" s="10" t="s">
        <v>65</v>
      </c>
      <c r="K16" t="s">
        <v>65</v>
      </c>
      <c r="L16" t="s">
        <v>249</v>
      </c>
      <c r="M16" t="s">
        <v>244</v>
      </c>
      <c r="N16" s="10" t="s">
        <v>65</v>
      </c>
      <c r="O16" s="5" t="s">
        <v>65</v>
      </c>
      <c r="P16" s="5" t="s">
        <v>65</v>
      </c>
      <c r="Q16" s="11" t="s">
        <v>65</v>
      </c>
      <c r="R16" s="9">
        <v>21.76</v>
      </c>
      <c r="S16" s="9" t="s">
        <v>65</v>
      </c>
      <c r="T16" s="9" t="s">
        <v>65</v>
      </c>
      <c r="U16" s="9">
        <f t="shared" ref="U16:U47" si="2">MIN(R16:T16)</f>
        <v>21.76</v>
      </c>
      <c r="V16" s="9" t="str">
        <f t="shared" si="1"/>
        <v>Village Transfer - 90day</v>
      </c>
      <c r="W16" t="s">
        <v>87</v>
      </c>
      <c r="X16" t="s">
        <v>70</v>
      </c>
      <c r="Y16" t="s">
        <v>7</v>
      </c>
      <c r="Z16" t="s">
        <v>7</v>
      </c>
      <c r="AA16" t="s">
        <v>499</v>
      </c>
      <c r="AB16" t="s">
        <v>247</v>
      </c>
      <c r="AC16" s="19" t="s">
        <v>546</v>
      </c>
      <c r="AD16" s="19" t="s">
        <v>461</v>
      </c>
      <c r="AE16" s="37"/>
      <c r="AG16" s="22" t="s">
        <v>65</v>
      </c>
      <c r="AH16" s="25" t="s">
        <v>65</v>
      </c>
      <c r="AI16" s="27" t="s">
        <v>65</v>
      </c>
      <c r="AJ16" s="46" t="s">
        <v>65</v>
      </c>
      <c r="AK16" s="11" t="s">
        <v>65</v>
      </c>
    </row>
    <row r="17" spans="1:37" hidden="1" x14ac:dyDescent="0.25">
      <c r="A17" s="17" t="s">
        <v>461</v>
      </c>
      <c r="B17" s="1">
        <v>42321</v>
      </c>
      <c r="C17">
        <v>96</v>
      </c>
      <c r="D17">
        <v>46</v>
      </c>
      <c r="E17">
        <v>23</v>
      </c>
      <c r="F17" t="s">
        <v>243</v>
      </c>
      <c r="G17" s="10">
        <v>42311</v>
      </c>
      <c r="H17" t="s">
        <v>250</v>
      </c>
      <c r="I17" t="s">
        <v>244</v>
      </c>
      <c r="J17" s="10" t="s">
        <v>65</v>
      </c>
      <c r="K17" t="s">
        <v>65</v>
      </c>
      <c r="L17" t="s">
        <v>251</v>
      </c>
      <c r="M17" t="s">
        <v>244</v>
      </c>
      <c r="N17" s="10" t="s">
        <v>65</v>
      </c>
      <c r="O17" s="5" t="s">
        <v>65</v>
      </c>
      <c r="P17" s="5" t="s">
        <v>65</v>
      </c>
      <c r="Q17" s="11" t="s">
        <v>65</v>
      </c>
      <c r="R17" s="9">
        <v>5.19</v>
      </c>
      <c r="S17" s="9" t="s">
        <v>65</v>
      </c>
      <c r="T17" s="9" t="s">
        <v>65</v>
      </c>
      <c r="U17" s="9">
        <f t="shared" si="2"/>
        <v>5.19</v>
      </c>
      <c r="V17" s="9" t="str">
        <f t="shared" si="1"/>
        <v>Village Transfer - 90day</v>
      </c>
      <c r="W17" t="s">
        <v>87</v>
      </c>
      <c r="X17" t="s">
        <v>70</v>
      </c>
      <c r="Y17" t="s">
        <v>8</v>
      </c>
      <c r="Z17" t="s">
        <v>252</v>
      </c>
      <c r="AA17" s="33" t="s">
        <v>253</v>
      </c>
      <c r="AB17" t="s">
        <v>253</v>
      </c>
      <c r="AC17" s="19" t="s">
        <v>546</v>
      </c>
      <c r="AD17" s="19" t="s">
        <v>461</v>
      </c>
      <c r="AE17" s="37"/>
      <c r="AG17" s="22" t="s">
        <v>65</v>
      </c>
      <c r="AH17" s="25" t="s">
        <v>65</v>
      </c>
      <c r="AI17" s="27" t="s">
        <v>65</v>
      </c>
      <c r="AJ17" s="46" t="s">
        <v>65</v>
      </c>
      <c r="AK17" s="11" t="s">
        <v>65</v>
      </c>
    </row>
    <row r="18" spans="1:37" hidden="1" x14ac:dyDescent="0.25">
      <c r="A18" s="17" t="s">
        <v>461</v>
      </c>
      <c r="B18" s="1">
        <v>42321</v>
      </c>
      <c r="C18">
        <v>96</v>
      </c>
      <c r="D18">
        <v>46</v>
      </c>
      <c r="E18">
        <v>23</v>
      </c>
      <c r="F18" t="s">
        <v>243</v>
      </c>
      <c r="G18" s="10">
        <v>42311</v>
      </c>
      <c r="H18" t="s">
        <v>254</v>
      </c>
      <c r="I18" t="s">
        <v>244</v>
      </c>
      <c r="J18" s="10" t="s">
        <v>65</v>
      </c>
      <c r="K18" t="s">
        <v>65</v>
      </c>
      <c r="L18" t="s">
        <v>255</v>
      </c>
      <c r="M18" t="s">
        <v>244</v>
      </c>
      <c r="N18" s="10" t="s">
        <v>65</v>
      </c>
      <c r="O18" s="5" t="s">
        <v>65</v>
      </c>
      <c r="P18" s="5" t="s">
        <v>65</v>
      </c>
      <c r="Q18" s="11" t="s">
        <v>65</v>
      </c>
      <c r="R18" s="9">
        <v>21.54</v>
      </c>
      <c r="S18" s="9" t="s">
        <v>65</v>
      </c>
      <c r="T18" s="9" t="s">
        <v>65</v>
      </c>
      <c r="U18" s="9">
        <f t="shared" si="2"/>
        <v>21.54</v>
      </c>
      <c r="V18" s="9" t="str">
        <f t="shared" si="1"/>
        <v>Village Transfer - 90day</v>
      </c>
      <c r="W18" t="s">
        <v>87</v>
      </c>
      <c r="X18" t="s">
        <v>70</v>
      </c>
      <c r="Y18" t="s">
        <v>8</v>
      </c>
      <c r="Z18" t="s">
        <v>0</v>
      </c>
      <c r="AA18" t="s">
        <v>397</v>
      </c>
      <c r="AB18" t="s">
        <v>102</v>
      </c>
      <c r="AC18" s="19" t="s">
        <v>546</v>
      </c>
      <c r="AD18" s="19" t="s">
        <v>461</v>
      </c>
      <c r="AE18" s="37"/>
      <c r="AG18" s="22" t="s">
        <v>65</v>
      </c>
      <c r="AH18" s="25" t="s">
        <v>65</v>
      </c>
      <c r="AI18" s="27" t="s">
        <v>65</v>
      </c>
      <c r="AJ18" s="46" t="s">
        <v>65</v>
      </c>
      <c r="AK18" s="11" t="s">
        <v>65</v>
      </c>
    </row>
    <row r="19" spans="1:37" hidden="1" x14ac:dyDescent="0.25">
      <c r="A19" s="17" t="s">
        <v>461</v>
      </c>
      <c r="B19" s="1">
        <v>42321</v>
      </c>
      <c r="C19">
        <v>96</v>
      </c>
      <c r="D19">
        <v>46</v>
      </c>
      <c r="E19">
        <v>24</v>
      </c>
      <c r="F19" t="s">
        <v>243</v>
      </c>
      <c r="G19" s="10">
        <v>42174</v>
      </c>
      <c r="H19" t="s">
        <v>118</v>
      </c>
      <c r="I19" t="s">
        <v>243</v>
      </c>
      <c r="J19" s="10">
        <v>42311</v>
      </c>
      <c r="K19" t="s">
        <v>256</v>
      </c>
      <c r="L19" t="s">
        <v>119</v>
      </c>
      <c r="M19" t="s">
        <v>244</v>
      </c>
      <c r="N19" s="11" t="s">
        <v>65</v>
      </c>
      <c r="O19" s="5" t="s">
        <v>65</v>
      </c>
      <c r="P19" s="5" t="s">
        <v>65</v>
      </c>
      <c r="Q19" s="11" t="s">
        <v>65</v>
      </c>
      <c r="R19" s="9">
        <v>157</v>
      </c>
      <c r="S19" s="9">
        <v>157</v>
      </c>
      <c r="T19" s="9" t="s">
        <v>65</v>
      </c>
      <c r="U19" s="9">
        <f t="shared" si="2"/>
        <v>157</v>
      </c>
      <c r="V19" s="9" t="str">
        <f t="shared" si="1"/>
        <v>Village Transfer - 90 &amp; 30day</v>
      </c>
      <c r="W19" t="s">
        <v>87</v>
      </c>
      <c r="X19" t="s">
        <v>70</v>
      </c>
      <c r="Y19" t="s">
        <v>8</v>
      </c>
      <c r="Z19" t="s">
        <v>0</v>
      </c>
      <c r="AA19" t="s">
        <v>500</v>
      </c>
      <c r="AB19" s="4" t="s">
        <v>120</v>
      </c>
      <c r="AC19" s="19" t="s">
        <v>546</v>
      </c>
      <c r="AD19" s="19" t="s">
        <v>461</v>
      </c>
      <c r="AE19" s="38"/>
      <c r="AF19" s="30"/>
      <c r="AG19" s="22" t="s">
        <v>65</v>
      </c>
      <c r="AH19" s="25" t="s">
        <v>65</v>
      </c>
      <c r="AI19" s="27" t="s">
        <v>65</v>
      </c>
      <c r="AJ19" s="46" t="s">
        <v>244</v>
      </c>
      <c r="AK19" s="26" t="s">
        <v>574</v>
      </c>
    </row>
    <row r="20" spans="1:37" hidden="1" x14ac:dyDescent="0.25">
      <c r="A20" s="17" t="s">
        <v>461</v>
      </c>
      <c r="B20" s="1">
        <v>42321</v>
      </c>
      <c r="C20">
        <v>96</v>
      </c>
      <c r="D20">
        <v>46</v>
      </c>
      <c r="E20">
        <v>24</v>
      </c>
      <c r="F20" t="s">
        <v>243</v>
      </c>
      <c r="G20" s="10">
        <v>42174</v>
      </c>
      <c r="H20" t="s">
        <v>130</v>
      </c>
      <c r="I20" t="s">
        <v>243</v>
      </c>
      <c r="J20" s="10">
        <v>42311</v>
      </c>
      <c r="K20" t="s">
        <v>257</v>
      </c>
      <c r="L20" t="s">
        <v>131</v>
      </c>
      <c r="M20" t="s">
        <v>244</v>
      </c>
      <c r="N20" s="11" t="s">
        <v>65</v>
      </c>
      <c r="O20" s="5" t="s">
        <v>65</v>
      </c>
      <c r="P20" s="5" t="s">
        <v>65</v>
      </c>
      <c r="Q20" s="11" t="s">
        <v>65</v>
      </c>
      <c r="R20" s="9">
        <v>158</v>
      </c>
      <c r="S20" s="9">
        <v>158</v>
      </c>
      <c r="T20" s="9" t="s">
        <v>65</v>
      </c>
      <c r="U20" s="9">
        <f t="shared" si="2"/>
        <v>158</v>
      </c>
      <c r="V20" s="9" t="str">
        <f t="shared" si="1"/>
        <v>Village Transfer - 90 &amp; 30day</v>
      </c>
      <c r="W20" t="s">
        <v>87</v>
      </c>
      <c r="X20" t="s">
        <v>70</v>
      </c>
      <c r="Y20" t="s">
        <v>8</v>
      </c>
      <c r="Z20" t="s">
        <v>0</v>
      </c>
      <c r="AA20" t="s">
        <v>500</v>
      </c>
      <c r="AB20" s="4" t="s">
        <v>120</v>
      </c>
      <c r="AC20" s="19" t="s">
        <v>546</v>
      </c>
      <c r="AD20" s="19" t="s">
        <v>461</v>
      </c>
      <c r="AE20" s="38"/>
      <c r="AF20" s="30"/>
      <c r="AG20" s="22" t="s">
        <v>65</v>
      </c>
      <c r="AH20" s="25" t="s">
        <v>65</v>
      </c>
      <c r="AI20" s="27" t="s">
        <v>65</v>
      </c>
      <c r="AJ20" s="46" t="s">
        <v>244</v>
      </c>
      <c r="AK20" s="26" t="s">
        <v>574</v>
      </c>
    </row>
    <row r="21" spans="1:37" hidden="1" x14ac:dyDescent="0.25">
      <c r="A21" s="17" t="s">
        <v>461</v>
      </c>
      <c r="B21" s="1">
        <v>42321</v>
      </c>
      <c r="C21">
        <v>96</v>
      </c>
      <c r="D21">
        <v>46</v>
      </c>
      <c r="E21">
        <v>24</v>
      </c>
      <c r="F21" t="s">
        <v>243</v>
      </c>
      <c r="G21" s="10">
        <v>42174</v>
      </c>
      <c r="H21" t="s">
        <v>132</v>
      </c>
      <c r="I21" t="s">
        <v>243</v>
      </c>
      <c r="J21" s="10">
        <v>42311</v>
      </c>
      <c r="K21" t="s">
        <v>258</v>
      </c>
      <c r="L21" t="s">
        <v>133</v>
      </c>
      <c r="M21" t="s">
        <v>244</v>
      </c>
      <c r="N21" s="11" t="s">
        <v>65</v>
      </c>
      <c r="O21" s="5" t="s">
        <v>65</v>
      </c>
      <c r="P21" s="5" t="s">
        <v>65</v>
      </c>
      <c r="Q21" s="11" t="s">
        <v>65</v>
      </c>
      <c r="R21" s="9" t="s">
        <v>65</v>
      </c>
      <c r="S21" s="9">
        <v>18.16</v>
      </c>
      <c r="T21" s="9" t="s">
        <v>65</v>
      </c>
      <c r="U21" s="9">
        <f t="shared" si="2"/>
        <v>18.16</v>
      </c>
      <c r="V21" s="9" t="str">
        <f t="shared" si="1"/>
        <v>Village Transfer - 90 &amp; 30day</v>
      </c>
      <c r="W21" t="s">
        <v>87</v>
      </c>
      <c r="X21" t="s">
        <v>70</v>
      </c>
      <c r="Y21" t="s">
        <v>8</v>
      </c>
      <c r="Z21" t="s">
        <v>0</v>
      </c>
      <c r="AA21" s="33" t="s">
        <v>507</v>
      </c>
      <c r="AB21" t="s">
        <v>99</v>
      </c>
      <c r="AC21" s="19" t="s">
        <v>546</v>
      </c>
      <c r="AD21" s="19" t="s">
        <v>461</v>
      </c>
      <c r="AE21" s="37"/>
      <c r="AG21" s="22" t="s">
        <v>65</v>
      </c>
      <c r="AH21" s="25" t="s">
        <v>65</v>
      </c>
      <c r="AI21" s="27" t="s">
        <v>65</v>
      </c>
      <c r="AJ21" s="46" t="s">
        <v>244</v>
      </c>
      <c r="AK21" s="26" t="s">
        <v>574</v>
      </c>
    </row>
    <row r="22" spans="1:37" hidden="1" x14ac:dyDescent="0.25">
      <c r="A22" s="17" t="s">
        <v>461</v>
      </c>
      <c r="B22" s="1">
        <v>42321</v>
      </c>
      <c r="C22">
        <v>96</v>
      </c>
      <c r="D22">
        <v>46</v>
      </c>
      <c r="E22">
        <v>25</v>
      </c>
      <c r="F22" t="s">
        <v>244</v>
      </c>
      <c r="G22" s="10" t="s">
        <v>65</v>
      </c>
      <c r="H22" t="s">
        <v>65</v>
      </c>
      <c r="I22" t="s">
        <v>243</v>
      </c>
      <c r="J22" s="10">
        <v>42311</v>
      </c>
      <c r="K22" t="s">
        <v>259</v>
      </c>
      <c r="L22" t="s">
        <v>133</v>
      </c>
      <c r="M22" t="s">
        <v>244</v>
      </c>
      <c r="N22" s="11" t="s">
        <v>65</v>
      </c>
      <c r="O22" s="5" t="s">
        <v>65</v>
      </c>
      <c r="P22" s="5" t="s">
        <v>65</v>
      </c>
      <c r="Q22" s="11" t="s">
        <v>65</v>
      </c>
      <c r="R22" s="9" t="s">
        <v>65</v>
      </c>
      <c r="S22" s="9">
        <v>13.07</v>
      </c>
      <c r="T22" s="9" t="s">
        <v>65</v>
      </c>
      <c r="U22" s="9">
        <f t="shared" si="2"/>
        <v>13.07</v>
      </c>
      <c r="V22" s="9" t="str">
        <f t="shared" si="1"/>
        <v>Village Transfer - 30day</v>
      </c>
      <c r="W22" t="s">
        <v>87</v>
      </c>
      <c r="X22" t="s">
        <v>70</v>
      </c>
      <c r="Y22" t="s">
        <v>8</v>
      </c>
      <c r="Z22" t="s">
        <v>0</v>
      </c>
      <c r="AA22" s="33" t="s">
        <v>507</v>
      </c>
      <c r="AB22" t="s">
        <v>99</v>
      </c>
      <c r="AC22" s="19" t="s">
        <v>546</v>
      </c>
      <c r="AD22" s="19" t="s">
        <v>461</v>
      </c>
      <c r="AE22" s="37"/>
      <c r="AG22" s="22" t="s">
        <v>65</v>
      </c>
      <c r="AH22" s="25" t="s">
        <v>65</v>
      </c>
      <c r="AI22" s="27" t="s">
        <v>65</v>
      </c>
      <c r="AJ22" s="46" t="s">
        <v>244</v>
      </c>
      <c r="AK22" s="26" t="s">
        <v>574</v>
      </c>
    </row>
    <row r="23" spans="1:37" hidden="1" x14ac:dyDescent="0.25">
      <c r="A23" s="17" t="s">
        <v>461</v>
      </c>
      <c r="B23" s="1">
        <v>42321</v>
      </c>
      <c r="C23">
        <v>96</v>
      </c>
      <c r="D23">
        <v>46</v>
      </c>
      <c r="E23">
        <v>25</v>
      </c>
      <c r="F23" t="s">
        <v>243</v>
      </c>
      <c r="G23" s="10">
        <v>42312</v>
      </c>
      <c r="H23" t="s">
        <v>260</v>
      </c>
      <c r="I23" t="s">
        <v>244</v>
      </c>
      <c r="J23" s="10" t="s">
        <v>65</v>
      </c>
      <c r="K23" t="s">
        <v>65</v>
      </c>
      <c r="L23" t="s">
        <v>261</v>
      </c>
      <c r="M23" t="s">
        <v>244</v>
      </c>
      <c r="N23" s="11" t="s">
        <v>65</v>
      </c>
      <c r="O23" s="5" t="s">
        <v>65</v>
      </c>
      <c r="P23" s="5" t="s">
        <v>65</v>
      </c>
      <c r="Q23" s="11" t="s">
        <v>65</v>
      </c>
      <c r="R23" s="9">
        <v>3.903</v>
      </c>
      <c r="S23" s="9" t="s">
        <v>65</v>
      </c>
      <c r="T23" s="9" t="s">
        <v>65</v>
      </c>
      <c r="U23" s="9">
        <f t="shared" si="2"/>
        <v>3.903</v>
      </c>
      <c r="V23" s="9" t="str">
        <f t="shared" si="1"/>
        <v>Village Transfer - 90day</v>
      </c>
      <c r="W23" t="s">
        <v>264</v>
      </c>
      <c r="X23" t="s">
        <v>70</v>
      </c>
      <c r="Y23" t="s">
        <v>101</v>
      </c>
      <c r="Z23" t="s">
        <v>262</v>
      </c>
      <c r="AA23" s="33" t="s">
        <v>263</v>
      </c>
      <c r="AB23" t="s">
        <v>263</v>
      </c>
      <c r="AC23" s="19" t="s">
        <v>546</v>
      </c>
      <c r="AD23" s="19" t="s">
        <v>461</v>
      </c>
      <c r="AE23" s="37"/>
      <c r="AG23" s="22" t="s">
        <v>65</v>
      </c>
      <c r="AH23" s="25" t="s">
        <v>65</v>
      </c>
      <c r="AI23" s="27" t="s">
        <v>65</v>
      </c>
      <c r="AJ23" s="46" t="s">
        <v>65</v>
      </c>
      <c r="AK23" s="11" t="s">
        <v>65</v>
      </c>
    </row>
    <row r="24" spans="1:37" x14ac:dyDescent="0.25">
      <c r="A24" s="17" t="s">
        <v>462</v>
      </c>
      <c r="B24" s="1">
        <v>39630</v>
      </c>
      <c r="C24" s="5" t="s">
        <v>65</v>
      </c>
      <c r="D24" s="5" t="s">
        <v>65</v>
      </c>
      <c r="E24" s="5" t="s">
        <v>65</v>
      </c>
      <c r="F24" t="s">
        <v>244</v>
      </c>
      <c r="G24" s="11" t="s">
        <v>65</v>
      </c>
      <c r="H24" s="1" t="s">
        <v>65</v>
      </c>
      <c r="I24" t="s">
        <v>244</v>
      </c>
      <c r="J24" s="11" t="s">
        <v>65</v>
      </c>
      <c r="K24" t="s">
        <v>65</v>
      </c>
      <c r="L24" t="s">
        <v>469</v>
      </c>
      <c r="M24" t="s">
        <v>243</v>
      </c>
      <c r="N24" s="10">
        <v>39630</v>
      </c>
      <c r="O24" s="5">
        <v>23382</v>
      </c>
      <c r="P24" s="5" t="s">
        <v>470</v>
      </c>
      <c r="Q24" s="11" t="s">
        <v>65</v>
      </c>
      <c r="R24" s="5" t="s">
        <v>65</v>
      </c>
      <c r="S24" s="9" t="s">
        <v>65</v>
      </c>
      <c r="T24" s="14">
        <v>4257</v>
      </c>
      <c r="U24" s="9">
        <f t="shared" si="2"/>
        <v>4257</v>
      </c>
      <c r="V24" s="9" t="str">
        <f t="shared" si="1"/>
        <v>Gov't Lease</v>
      </c>
      <c r="W24" t="s">
        <v>70</v>
      </c>
      <c r="X24" t="s">
        <v>70</v>
      </c>
      <c r="Y24" t="s">
        <v>46</v>
      </c>
      <c r="Z24" t="s">
        <v>486</v>
      </c>
      <c r="AA24" s="33" t="s">
        <v>486</v>
      </c>
      <c r="AB24" t="s">
        <v>488</v>
      </c>
      <c r="AC24" t="s">
        <v>555</v>
      </c>
      <c r="AD24" t="s">
        <v>462</v>
      </c>
      <c r="AE24" s="37">
        <v>99</v>
      </c>
      <c r="AF24" s="29">
        <v>1578000</v>
      </c>
      <c r="AG24" s="28"/>
      <c r="AJ24" s="46" t="s">
        <v>244</v>
      </c>
      <c r="AK24" s="11" t="s">
        <v>576</v>
      </c>
    </row>
    <row r="25" spans="1:37" x14ac:dyDescent="0.25">
      <c r="A25" s="17" t="s">
        <v>471</v>
      </c>
      <c r="B25" s="1">
        <v>40767</v>
      </c>
      <c r="C25">
        <v>92</v>
      </c>
      <c r="D25">
        <v>32</v>
      </c>
      <c r="E25">
        <v>56</v>
      </c>
      <c r="F25" t="s">
        <v>244</v>
      </c>
      <c r="G25" s="10" t="s">
        <v>65</v>
      </c>
      <c r="H25" t="s">
        <v>65</v>
      </c>
      <c r="I25" t="s">
        <v>244</v>
      </c>
      <c r="J25" s="10" t="s">
        <v>65</v>
      </c>
      <c r="K25" t="s">
        <v>65</v>
      </c>
      <c r="L25" t="s">
        <v>476</v>
      </c>
      <c r="M25" t="s">
        <v>243</v>
      </c>
      <c r="N25" s="10">
        <v>40266</v>
      </c>
      <c r="O25" s="5">
        <v>50571</v>
      </c>
      <c r="P25" s="5" t="s">
        <v>416</v>
      </c>
      <c r="Q25" s="11" t="s">
        <v>11</v>
      </c>
      <c r="R25" s="9" t="s">
        <v>65</v>
      </c>
      <c r="S25" s="9" t="s">
        <v>65</v>
      </c>
      <c r="T25" s="9">
        <v>466.6</v>
      </c>
      <c r="U25" s="9">
        <f t="shared" si="2"/>
        <v>466.6</v>
      </c>
      <c r="V25" s="9" t="str">
        <f t="shared" si="1"/>
        <v>Gov't Lease</v>
      </c>
      <c r="W25" s="15" t="s">
        <v>87</v>
      </c>
      <c r="X25" s="15" t="s">
        <v>70</v>
      </c>
      <c r="Y25" t="s">
        <v>7</v>
      </c>
      <c r="Z25" t="s">
        <v>10</v>
      </c>
      <c r="AA25" s="33" t="s">
        <v>10</v>
      </c>
      <c r="AB25" t="s">
        <v>440</v>
      </c>
      <c r="AC25" s="19" t="s">
        <v>547</v>
      </c>
      <c r="AD25" t="s">
        <v>462</v>
      </c>
      <c r="AE25" s="37">
        <v>99</v>
      </c>
      <c r="AF25" s="29">
        <v>165800</v>
      </c>
      <c r="AG25" s="23">
        <v>4507</v>
      </c>
      <c r="AH25" s="5" t="s">
        <v>443</v>
      </c>
      <c r="AI25" t="s">
        <v>456</v>
      </c>
      <c r="AJ25" s="46" t="s">
        <v>244</v>
      </c>
      <c r="AK25" s="11" t="s">
        <v>573</v>
      </c>
    </row>
    <row r="26" spans="1:37" hidden="1" x14ac:dyDescent="0.25">
      <c r="A26" s="17" t="s">
        <v>461</v>
      </c>
      <c r="B26" s="1">
        <v>42321</v>
      </c>
      <c r="C26">
        <v>96</v>
      </c>
      <c r="D26">
        <v>46</v>
      </c>
      <c r="E26">
        <v>27</v>
      </c>
      <c r="F26" t="s">
        <v>243</v>
      </c>
      <c r="G26" s="10">
        <v>42304</v>
      </c>
      <c r="H26" t="s">
        <v>274</v>
      </c>
      <c r="I26" t="s">
        <v>244</v>
      </c>
      <c r="J26" s="10" t="s">
        <v>65</v>
      </c>
      <c r="K26" t="s">
        <v>65</v>
      </c>
      <c r="L26" t="s">
        <v>275</v>
      </c>
      <c r="M26" t="s">
        <v>244</v>
      </c>
      <c r="N26" s="11" t="s">
        <v>65</v>
      </c>
      <c r="O26" s="5" t="s">
        <v>65</v>
      </c>
      <c r="P26" s="5" t="s">
        <v>65</v>
      </c>
      <c r="Q26" s="11" t="s">
        <v>65</v>
      </c>
      <c r="R26" s="9">
        <v>19.97</v>
      </c>
      <c r="S26" s="9" t="s">
        <v>65</v>
      </c>
      <c r="T26" s="9" t="s">
        <v>65</v>
      </c>
      <c r="U26" s="9">
        <f t="shared" si="2"/>
        <v>19.97</v>
      </c>
      <c r="V26" s="9" t="str">
        <f t="shared" si="1"/>
        <v>Village Transfer - 90day</v>
      </c>
      <c r="W26" t="s">
        <v>87</v>
      </c>
      <c r="X26" t="s">
        <v>70</v>
      </c>
      <c r="Y26" t="s">
        <v>7</v>
      </c>
      <c r="Z26" t="s">
        <v>127</v>
      </c>
      <c r="AA26" s="33" t="s">
        <v>558</v>
      </c>
      <c r="AB26" t="s">
        <v>276</v>
      </c>
      <c r="AC26" s="19" t="s">
        <v>546</v>
      </c>
      <c r="AD26" s="19" t="s">
        <v>461</v>
      </c>
      <c r="AE26" s="37"/>
      <c r="AG26" s="22" t="s">
        <v>65</v>
      </c>
      <c r="AH26" s="25" t="s">
        <v>65</v>
      </c>
      <c r="AI26" s="27" t="s">
        <v>65</v>
      </c>
      <c r="AJ26" s="46" t="s">
        <v>65</v>
      </c>
      <c r="AK26" s="11" t="s">
        <v>65</v>
      </c>
    </row>
    <row r="27" spans="1:37" hidden="1" x14ac:dyDescent="0.25">
      <c r="A27" s="17" t="s">
        <v>461</v>
      </c>
      <c r="B27" s="1">
        <v>42321</v>
      </c>
      <c r="C27">
        <v>96</v>
      </c>
      <c r="D27">
        <v>46</v>
      </c>
      <c r="E27">
        <v>28</v>
      </c>
      <c r="F27" t="s">
        <v>243</v>
      </c>
      <c r="G27" s="10">
        <v>42304</v>
      </c>
      <c r="H27" t="s">
        <v>277</v>
      </c>
      <c r="I27" t="s">
        <v>244</v>
      </c>
      <c r="J27" s="10" t="s">
        <v>65</v>
      </c>
      <c r="K27" t="s">
        <v>65</v>
      </c>
      <c r="L27" t="s">
        <v>278</v>
      </c>
      <c r="M27" t="s">
        <v>244</v>
      </c>
      <c r="N27" s="11" t="s">
        <v>65</v>
      </c>
      <c r="O27" s="5" t="s">
        <v>65</v>
      </c>
      <c r="P27" s="5" t="s">
        <v>65</v>
      </c>
      <c r="Q27" s="11" t="s">
        <v>65</v>
      </c>
      <c r="R27" s="9">
        <v>6</v>
      </c>
      <c r="S27" s="9" t="s">
        <v>65</v>
      </c>
      <c r="T27" s="9" t="s">
        <v>65</v>
      </c>
      <c r="U27" s="9">
        <f t="shared" si="2"/>
        <v>6</v>
      </c>
      <c r="V27" s="9" t="str">
        <f t="shared" si="1"/>
        <v>Village Transfer - 90day</v>
      </c>
      <c r="W27" t="s">
        <v>70</v>
      </c>
      <c r="X27" t="s">
        <v>70</v>
      </c>
      <c r="Y27" t="s">
        <v>366</v>
      </c>
      <c r="Z27" t="s">
        <v>279</v>
      </c>
      <c r="AA27" s="33" t="s">
        <v>559</v>
      </c>
      <c r="AB27" t="s">
        <v>280</v>
      </c>
      <c r="AC27" s="19" t="s">
        <v>546</v>
      </c>
      <c r="AD27" s="19" t="s">
        <v>461</v>
      </c>
      <c r="AE27" s="37"/>
      <c r="AG27" s="22" t="s">
        <v>65</v>
      </c>
      <c r="AH27" s="25" t="s">
        <v>65</v>
      </c>
      <c r="AI27" s="27" t="s">
        <v>65</v>
      </c>
      <c r="AJ27" s="46" t="s">
        <v>65</v>
      </c>
      <c r="AK27" s="11" t="s">
        <v>65</v>
      </c>
    </row>
    <row r="28" spans="1:37" hidden="1" x14ac:dyDescent="0.25">
      <c r="A28" s="17" t="s">
        <v>461</v>
      </c>
      <c r="B28" s="1">
        <v>42321</v>
      </c>
      <c r="C28">
        <v>96</v>
      </c>
      <c r="D28">
        <v>46</v>
      </c>
      <c r="E28">
        <v>28</v>
      </c>
      <c r="F28" t="s">
        <v>243</v>
      </c>
      <c r="G28" s="10">
        <v>42304</v>
      </c>
      <c r="H28" t="s">
        <v>281</v>
      </c>
      <c r="I28" t="s">
        <v>244</v>
      </c>
      <c r="J28" s="10" t="s">
        <v>65</v>
      </c>
      <c r="K28" t="s">
        <v>65</v>
      </c>
      <c r="L28" t="s">
        <v>251</v>
      </c>
      <c r="M28" t="s">
        <v>244</v>
      </c>
      <c r="N28" s="11" t="s">
        <v>65</v>
      </c>
      <c r="O28" s="5" t="s">
        <v>65</v>
      </c>
      <c r="P28" s="5" t="s">
        <v>65</v>
      </c>
      <c r="Q28" s="11" t="s">
        <v>65</v>
      </c>
      <c r="R28" s="9">
        <v>8.86</v>
      </c>
      <c r="S28" s="9" t="s">
        <v>65</v>
      </c>
      <c r="T28" s="9" t="s">
        <v>65</v>
      </c>
      <c r="U28" s="9">
        <f t="shared" si="2"/>
        <v>8.86</v>
      </c>
      <c r="V28" s="9" t="str">
        <f t="shared" si="1"/>
        <v>Village Transfer - 90day</v>
      </c>
      <c r="W28" s="11" t="s">
        <v>87</v>
      </c>
      <c r="X28" s="11" t="s">
        <v>70</v>
      </c>
      <c r="Y28" t="s">
        <v>8</v>
      </c>
      <c r="Z28" t="s">
        <v>252</v>
      </c>
      <c r="AA28" s="33" t="s">
        <v>253</v>
      </c>
      <c r="AB28" t="s">
        <v>253</v>
      </c>
      <c r="AC28" s="19" t="s">
        <v>546</v>
      </c>
      <c r="AD28" s="19" t="s">
        <v>461</v>
      </c>
      <c r="AE28" s="37"/>
      <c r="AG28" s="22" t="s">
        <v>65</v>
      </c>
      <c r="AH28" s="25" t="s">
        <v>65</v>
      </c>
      <c r="AI28" s="27" t="s">
        <v>65</v>
      </c>
      <c r="AJ28" s="46" t="s">
        <v>65</v>
      </c>
      <c r="AK28" s="11" t="s">
        <v>65</v>
      </c>
    </row>
    <row r="29" spans="1:37" hidden="1" x14ac:dyDescent="0.25">
      <c r="A29" s="17" t="s">
        <v>461</v>
      </c>
      <c r="B29" s="1">
        <v>42307</v>
      </c>
      <c r="C29">
        <v>96</v>
      </c>
      <c r="D29" s="6">
        <v>44</v>
      </c>
      <c r="E29" s="6">
        <v>57</v>
      </c>
      <c r="F29" t="s">
        <v>243</v>
      </c>
      <c r="G29" s="10">
        <v>42283</v>
      </c>
      <c r="H29" t="s">
        <v>169</v>
      </c>
      <c r="I29" t="s">
        <v>244</v>
      </c>
      <c r="J29" s="10" t="s">
        <v>65</v>
      </c>
      <c r="K29" t="s">
        <v>65</v>
      </c>
      <c r="L29" t="s">
        <v>170</v>
      </c>
      <c r="M29" t="s">
        <v>244</v>
      </c>
      <c r="N29" s="11" t="s">
        <v>65</v>
      </c>
      <c r="O29" s="5" t="s">
        <v>65</v>
      </c>
      <c r="P29" s="5" t="s">
        <v>65</v>
      </c>
      <c r="Q29" s="11" t="s">
        <v>65</v>
      </c>
      <c r="R29" s="9">
        <v>17.05</v>
      </c>
      <c r="S29" s="9" t="s">
        <v>65</v>
      </c>
      <c r="T29" s="9" t="s">
        <v>65</v>
      </c>
      <c r="U29" s="9">
        <f t="shared" si="2"/>
        <v>17.05</v>
      </c>
      <c r="V29" s="9" t="str">
        <f t="shared" si="1"/>
        <v>Village Transfer - 90day</v>
      </c>
      <c r="W29" s="11" t="s">
        <v>87</v>
      </c>
      <c r="X29" s="11" t="s">
        <v>70</v>
      </c>
      <c r="Y29" t="s">
        <v>8</v>
      </c>
      <c r="Z29" t="s">
        <v>0</v>
      </c>
      <c r="AA29" s="33" t="s">
        <v>579</v>
      </c>
      <c r="AB29" t="s">
        <v>171</v>
      </c>
      <c r="AC29" s="19" t="s">
        <v>546</v>
      </c>
      <c r="AD29" s="19" t="s">
        <v>461</v>
      </c>
      <c r="AE29" s="37"/>
      <c r="AG29" s="22" t="s">
        <v>65</v>
      </c>
      <c r="AH29" s="25" t="s">
        <v>65</v>
      </c>
      <c r="AI29" s="27" t="s">
        <v>65</v>
      </c>
      <c r="AJ29" s="46" t="s">
        <v>65</v>
      </c>
      <c r="AK29" s="11" t="s">
        <v>65</v>
      </c>
    </row>
    <row r="30" spans="1:37" hidden="1" x14ac:dyDescent="0.25">
      <c r="A30" s="17" t="s">
        <v>461</v>
      </c>
      <c r="B30" s="1">
        <v>42307</v>
      </c>
      <c r="C30">
        <v>96</v>
      </c>
      <c r="D30" s="6">
        <v>44</v>
      </c>
      <c r="E30" s="6">
        <v>58</v>
      </c>
      <c r="F30" t="s">
        <v>243</v>
      </c>
      <c r="G30" s="10">
        <v>42283</v>
      </c>
      <c r="H30" t="s">
        <v>172</v>
      </c>
      <c r="I30" t="s">
        <v>244</v>
      </c>
      <c r="J30" s="10" t="s">
        <v>65</v>
      </c>
      <c r="K30" t="s">
        <v>65</v>
      </c>
      <c r="L30" t="s">
        <v>173</v>
      </c>
      <c r="M30" t="s">
        <v>244</v>
      </c>
      <c r="N30" s="11" t="s">
        <v>65</v>
      </c>
      <c r="O30" s="5" t="s">
        <v>65</v>
      </c>
      <c r="P30" s="5" t="s">
        <v>65</v>
      </c>
      <c r="Q30" s="11" t="s">
        <v>65</v>
      </c>
      <c r="R30" s="9">
        <v>11.423999999999999</v>
      </c>
      <c r="S30" s="9" t="s">
        <v>65</v>
      </c>
      <c r="T30" s="9" t="s">
        <v>65</v>
      </c>
      <c r="U30" s="9">
        <f t="shared" si="2"/>
        <v>11.423999999999999</v>
      </c>
      <c r="V30" s="9" t="str">
        <f t="shared" si="1"/>
        <v>Village Transfer - 90day</v>
      </c>
      <c r="W30" s="11" t="s">
        <v>87</v>
      </c>
      <c r="X30" s="11" t="s">
        <v>70</v>
      </c>
      <c r="Y30" t="s">
        <v>8</v>
      </c>
      <c r="Z30" t="s">
        <v>0</v>
      </c>
      <c r="AA30" s="33" t="s">
        <v>579</v>
      </c>
      <c r="AB30" t="s">
        <v>171</v>
      </c>
      <c r="AC30" s="19" t="s">
        <v>546</v>
      </c>
      <c r="AD30" s="19" t="s">
        <v>461</v>
      </c>
      <c r="AE30" s="37"/>
      <c r="AG30" s="22" t="s">
        <v>65</v>
      </c>
      <c r="AH30" s="25" t="s">
        <v>65</v>
      </c>
      <c r="AI30" s="27" t="s">
        <v>65</v>
      </c>
      <c r="AJ30" s="46" t="s">
        <v>65</v>
      </c>
      <c r="AK30" s="11" t="s">
        <v>65</v>
      </c>
    </row>
    <row r="31" spans="1:37" hidden="1" x14ac:dyDescent="0.25">
      <c r="A31" s="17" t="s">
        <v>461</v>
      </c>
      <c r="B31" s="1">
        <v>42307</v>
      </c>
      <c r="C31">
        <v>96</v>
      </c>
      <c r="D31" s="6">
        <v>44</v>
      </c>
      <c r="E31" s="6">
        <v>58</v>
      </c>
      <c r="F31" t="s">
        <v>243</v>
      </c>
      <c r="G31" s="10">
        <v>42283</v>
      </c>
      <c r="H31" t="s">
        <v>174</v>
      </c>
      <c r="I31" t="s">
        <v>244</v>
      </c>
      <c r="J31" s="10" t="s">
        <v>65</v>
      </c>
      <c r="K31" t="s">
        <v>65</v>
      </c>
      <c r="L31" t="s">
        <v>175</v>
      </c>
      <c r="M31" t="s">
        <v>244</v>
      </c>
      <c r="N31" s="11" t="s">
        <v>65</v>
      </c>
      <c r="O31" s="5" t="s">
        <v>65</v>
      </c>
      <c r="P31" s="5" t="s">
        <v>65</v>
      </c>
      <c r="Q31" s="11" t="s">
        <v>65</v>
      </c>
      <c r="R31" s="9">
        <v>5.9809999999999999</v>
      </c>
      <c r="S31" s="9" t="s">
        <v>65</v>
      </c>
      <c r="T31" s="9" t="s">
        <v>65</v>
      </c>
      <c r="U31" s="9">
        <f t="shared" si="2"/>
        <v>5.9809999999999999</v>
      </c>
      <c r="V31" s="9" t="str">
        <f t="shared" si="1"/>
        <v>Village Transfer - 90day</v>
      </c>
      <c r="W31" s="11" t="s">
        <v>87</v>
      </c>
      <c r="X31" s="11" t="s">
        <v>70</v>
      </c>
      <c r="Y31" t="s">
        <v>8</v>
      </c>
      <c r="Z31" t="s">
        <v>0</v>
      </c>
      <c r="AA31" s="33" t="s">
        <v>579</v>
      </c>
      <c r="AB31" t="s">
        <v>171</v>
      </c>
      <c r="AC31" s="19" t="s">
        <v>546</v>
      </c>
      <c r="AD31" s="19" t="s">
        <v>461</v>
      </c>
      <c r="AE31" s="37"/>
      <c r="AG31" s="22" t="s">
        <v>65</v>
      </c>
      <c r="AH31" s="25" t="s">
        <v>65</v>
      </c>
      <c r="AI31" s="27" t="s">
        <v>65</v>
      </c>
      <c r="AJ31" s="46" t="s">
        <v>65</v>
      </c>
      <c r="AK31" s="11" t="s">
        <v>65</v>
      </c>
    </row>
    <row r="32" spans="1:37" hidden="1" x14ac:dyDescent="0.25">
      <c r="A32" s="17" t="s">
        <v>461</v>
      </c>
      <c r="B32" s="1">
        <v>42307</v>
      </c>
      <c r="C32">
        <v>96</v>
      </c>
      <c r="D32" s="6">
        <v>44</v>
      </c>
      <c r="E32" s="6">
        <v>59</v>
      </c>
      <c r="F32" t="s">
        <v>243</v>
      </c>
      <c r="G32" s="10">
        <v>42283</v>
      </c>
      <c r="H32" t="s">
        <v>176</v>
      </c>
      <c r="I32" t="s">
        <v>244</v>
      </c>
      <c r="J32" s="10" t="s">
        <v>65</v>
      </c>
      <c r="K32" t="s">
        <v>65</v>
      </c>
      <c r="L32" t="s">
        <v>177</v>
      </c>
      <c r="M32" t="s">
        <v>244</v>
      </c>
      <c r="N32" s="11" t="s">
        <v>65</v>
      </c>
      <c r="O32" s="5" t="s">
        <v>65</v>
      </c>
      <c r="P32" s="5" t="s">
        <v>65</v>
      </c>
      <c r="Q32" s="11" t="s">
        <v>65</v>
      </c>
      <c r="R32" s="9">
        <v>3</v>
      </c>
      <c r="S32" s="9" t="s">
        <v>65</v>
      </c>
      <c r="T32" s="9" t="s">
        <v>65</v>
      </c>
      <c r="U32" s="9">
        <f t="shared" si="2"/>
        <v>3</v>
      </c>
      <c r="V32" s="9" t="str">
        <f t="shared" si="1"/>
        <v>Village Transfer - 90day</v>
      </c>
      <c r="W32" s="11" t="s">
        <v>87</v>
      </c>
      <c r="X32" s="11" t="s">
        <v>70</v>
      </c>
      <c r="Y32" t="s">
        <v>8</v>
      </c>
      <c r="Z32" t="s">
        <v>0</v>
      </c>
      <c r="AA32" s="33" t="s">
        <v>397</v>
      </c>
      <c r="AB32" t="s">
        <v>102</v>
      </c>
      <c r="AC32" s="19" t="s">
        <v>546</v>
      </c>
      <c r="AD32" s="19" t="s">
        <v>461</v>
      </c>
      <c r="AE32" s="37"/>
      <c r="AG32" s="22" t="s">
        <v>65</v>
      </c>
      <c r="AH32" s="25" t="s">
        <v>65</v>
      </c>
      <c r="AI32" s="27" t="s">
        <v>65</v>
      </c>
      <c r="AJ32" s="46" t="s">
        <v>65</v>
      </c>
      <c r="AK32" s="11" t="s">
        <v>65</v>
      </c>
    </row>
    <row r="33" spans="1:37" hidden="1" x14ac:dyDescent="0.25">
      <c r="A33" s="17" t="s">
        <v>461</v>
      </c>
      <c r="B33" s="1">
        <v>42307</v>
      </c>
      <c r="C33">
        <v>96</v>
      </c>
      <c r="D33" s="6">
        <v>44</v>
      </c>
      <c r="E33" s="6">
        <v>59</v>
      </c>
      <c r="F33" t="s">
        <v>243</v>
      </c>
      <c r="G33" s="10">
        <v>42283</v>
      </c>
      <c r="H33" t="s">
        <v>178</v>
      </c>
      <c r="I33" t="s">
        <v>244</v>
      </c>
      <c r="J33" s="10" t="s">
        <v>65</v>
      </c>
      <c r="K33" t="s">
        <v>65</v>
      </c>
      <c r="L33" t="s">
        <v>179</v>
      </c>
      <c r="M33" t="s">
        <v>244</v>
      </c>
      <c r="N33" s="11" t="s">
        <v>65</v>
      </c>
      <c r="O33" s="5" t="s">
        <v>65</v>
      </c>
      <c r="P33" s="5" t="s">
        <v>65</v>
      </c>
      <c r="Q33" s="11" t="s">
        <v>65</v>
      </c>
      <c r="R33" s="9">
        <v>5.3810000000000002</v>
      </c>
      <c r="S33" s="9" t="s">
        <v>65</v>
      </c>
      <c r="T33" s="9" t="s">
        <v>65</v>
      </c>
      <c r="U33" s="9">
        <f t="shared" si="2"/>
        <v>5.3810000000000002</v>
      </c>
      <c r="V33" s="9" t="str">
        <f t="shared" si="1"/>
        <v>Village Transfer - 90day</v>
      </c>
      <c r="W33" s="11" t="s">
        <v>87</v>
      </c>
      <c r="X33" s="11" t="s">
        <v>70</v>
      </c>
      <c r="Y33" t="s">
        <v>8</v>
      </c>
      <c r="Z33" t="s">
        <v>0</v>
      </c>
      <c r="AA33" s="33" t="s">
        <v>397</v>
      </c>
      <c r="AB33" t="s">
        <v>180</v>
      </c>
      <c r="AC33" s="19" t="s">
        <v>546</v>
      </c>
      <c r="AD33" s="19" t="s">
        <v>461</v>
      </c>
      <c r="AE33" s="37"/>
      <c r="AG33" s="22" t="s">
        <v>65</v>
      </c>
      <c r="AH33" s="25" t="s">
        <v>65</v>
      </c>
      <c r="AI33" s="27" t="s">
        <v>65</v>
      </c>
      <c r="AJ33" s="46" t="s">
        <v>65</v>
      </c>
      <c r="AK33" s="11" t="s">
        <v>65</v>
      </c>
    </row>
    <row r="34" spans="1:37" hidden="1" x14ac:dyDescent="0.25">
      <c r="A34" s="17" t="s">
        <v>461</v>
      </c>
      <c r="B34" s="1">
        <v>42307</v>
      </c>
      <c r="C34">
        <v>96</v>
      </c>
      <c r="D34" s="6">
        <v>44</v>
      </c>
      <c r="E34" s="6">
        <v>60</v>
      </c>
      <c r="F34" t="s">
        <v>243</v>
      </c>
      <c r="G34" s="10">
        <v>42283</v>
      </c>
      <c r="H34" t="s">
        <v>182</v>
      </c>
      <c r="I34" t="s">
        <v>244</v>
      </c>
      <c r="J34" s="10" t="s">
        <v>65</v>
      </c>
      <c r="K34" t="s">
        <v>65</v>
      </c>
      <c r="L34" t="s">
        <v>183</v>
      </c>
      <c r="M34" t="s">
        <v>244</v>
      </c>
      <c r="N34" s="11" t="s">
        <v>65</v>
      </c>
      <c r="O34" s="5" t="s">
        <v>65</v>
      </c>
      <c r="P34" s="5" t="s">
        <v>65</v>
      </c>
      <c r="Q34" s="11" t="s">
        <v>65</v>
      </c>
      <c r="R34" s="9">
        <v>40.866999999999997</v>
      </c>
      <c r="S34" s="9" t="s">
        <v>65</v>
      </c>
      <c r="T34" s="9" t="s">
        <v>65</v>
      </c>
      <c r="U34" s="9">
        <f t="shared" si="2"/>
        <v>40.866999999999997</v>
      </c>
      <c r="V34" s="9" t="str">
        <f t="shared" ref="V34:V65" si="3">IF(AND(M34="Y", I34="N", F34="N"), "Gov't Lease", IF(AND(M34="Y", OR(I34="Y", F34="Y")), "Village Transfer; Gov't Lease", IF(AND(M34="N",I34="N",F34="Y"), "Village Transfer - 90day", IF(AND(M34="N",I34="Y",F34="N"), "Village Transfer - 30day", IF(AND(M34="N",I34="Y",F34="Y"), "Village Transfer - 90 &amp; 30day","Error Kubwa")))))</f>
        <v>Village Transfer - 90day</v>
      </c>
      <c r="W34" s="11" t="s">
        <v>87</v>
      </c>
      <c r="X34" s="11" t="s">
        <v>70</v>
      </c>
      <c r="Y34" t="s">
        <v>8</v>
      </c>
      <c r="Z34" t="s">
        <v>0</v>
      </c>
      <c r="AA34" t="s">
        <v>502</v>
      </c>
      <c r="AB34" t="s">
        <v>181</v>
      </c>
      <c r="AC34" s="19" t="s">
        <v>546</v>
      </c>
      <c r="AD34" s="19" t="s">
        <v>461</v>
      </c>
      <c r="AE34" s="37"/>
      <c r="AG34" s="22" t="s">
        <v>65</v>
      </c>
      <c r="AH34" s="25" t="s">
        <v>65</v>
      </c>
      <c r="AI34" s="27" t="s">
        <v>65</v>
      </c>
      <c r="AJ34" s="46" t="s">
        <v>65</v>
      </c>
      <c r="AK34" s="11" t="s">
        <v>65</v>
      </c>
    </row>
    <row r="35" spans="1:37" hidden="1" x14ac:dyDescent="0.25">
      <c r="A35" s="17" t="s">
        <v>461</v>
      </c>
      <c r="B35" s="1">
        <v>42307</v>
      </c>
      <c r="C35">
        <v>96</v>
      </c>
      <c r="D35" s="6">
        <v>44</v>
      </c>
      <c r="E35" s="6">
        <v>60</v>
      </c>
      <c r="F35" t="s">
        <v>243</v>
      </c>
      <c r="G35" s="10">
        <v>42283</v>
      </c>
      <c r="H35" t="s">
        <v>184</v>
      </c>
      <c r="I35" t="s">
        <v>244</v>
      </c>
      <c r="J35" s="10" t="s">
        <v>65</v>
      </c>
      <c r="K35" t="s">
        <v>65</v>
      </c>
      <c r="L35" t="s">
        <v>185</v>
      </c>
      <c r="M35" t="s">
        <v>244</v>
      </c>
      <c r="N35" s="11" t="s">
        <v>65</v>
      </c>
      <c r="O35" s="5" t="s">
        <v>65</v>
      </c>
      <c r="P35" s="5" t="s">
        <v>65</v>
      </c>
      <c r="Q35" s="11" t="s">
        <v>65</v>
      </c>
      <c r="R35" s="9">
        <v>8.8469999999999995</v>
      </c>
      <c r="S35" s="9" t="s">
        <v>65</v>
      </c>
      <c r="T35" s="9" t="s">
        <v>65</v>
      </c>
      <c r="U35" s="9">
        <f t="shared" si="2"/>
        <v>8.8469999999999995</v>
      </c>
      <c r="V35" s="9" t="str">
        <f t="shared" si="3"/>
        <v>Village Transfer - 90day</v>
      </c>
      <c r="W35" s="11" t="s">
        <v>87</v>
      </c>
      <c r="X35" s="11" t="s">
        <v>70</v>
      </c>
      <c r="Y35" t="s">
        <v>8</v>
      </c>
      <c r="Z35" t="s">
        <v>0</v>
      </c>
      <c r="AA35" s="33" t="s">
        <v>579</v>
      </c>
      <c r="AB35" t="s">
        <v>171</v>
      </c>
      <c r="AC35" s="19" t="s">
        <v>546</v>
      </c>
      <c r="AD35" s="19" t="s">
        <v>461</v>
      </c>
      <c r="AE35" s="37"/>
      <c r="AG35" s="22" t="s">
        <v>65</v>
      </c>
      <c r="AH35" s="25" t="s">
        <v>65</v>
      </c>
      <c r="AI35" s="27" t="s">
        <v>65</v>
      </c>
      <c r="AJ35" s="46" t="s">
        <v>65</v>
      </c>
      <c r="AK35" s="11" t="s">
        <v>65</v>
      </c>
    </row>
    <row r="36" spans="1:37" hidden="1" x14ac:dyDescent="0.25">
      <c r="A36" s="17" t="s">
        <v>461</v>
      </c>
      <c r="B36" s="1">
        <v>42307</v>
      </c>
      <c r="C36">
        <v>96</v>
      </c>
      <c r="D36" s="6">
        <v>44</v>
      </c>
      <c r="E36" s="6">
        <v>61</v>
      </c>
      <c r="F36" t="s">
        <v>243</v>
      </c>
      <c r="G36" s="10">
        <v>42095</v>
      </c>
      <c r="H36" t="s">
        <v>145</v>
      </c>
      <c r="I36" t="s">
        <v>243</v>
      </c>
      <c r="J36" s="10">
        <v>42283</v>
      </c>
      <c r="K36" t="s">
        <v>186</v>
      </c>
      <c r="L36" t="s">
        <v>144</v>
      </c>
      <c r="M36" t="s">
        <v>244</v>
      </c>
      <c r="N36" s="11" t="s">
        <v>65</v>
      </c>
      <c r="O36" s="5" t="s">
        <v>65</v>
      </c>
      <c r="P36" s="5" t="s">
        <v>65</v>
      </c>
      <c r="Q36" s="11" t="s">
        <v>65</v>
      </c>
      <c r="R36" s="9">
        <v>19.058</v>
      </c>
      <c r="S36" s="9" t="s">
        <v>65</v>
      </c>
      <c r="T36" s="9" t="s">
        <v>65</v>
      </c>
      <c r="U36" s="9">
        <f t="shared" si="2"/>
        <v>19.058</v>
      </c>
      <c r="V36" s="9" t="str">
        <f t="shared" si="3"/>
        <v>Village Transfer - 90 &amp; 30day</v>
      </c>
      <c r="W36" s="11" t="s">
        <v>87</v>
      </c>
      <c r="X36" s="11" t="s">
        <v>70</v>
      </c>
      <c r="Y36" t="s">
        <v>8</v>
      </c>
      <c r="Z36" t="s">
        <v>0</v>
      </c>
      <c r="AA36" s="33" t="s">
        <v>507</v>
      </c>
      <c r="AB36" t="s">
        <v>143</v>
      </c>
      <c r="AC36" s="19" t="s">
        <v>546</v>
      </c>
      <c r="AD36" s="19" t="s">
        <v>461</v>
      </c>
      <c r="AE36" s="37"/>
      <c r="AG36" s="22" t="s">
        <v>65</v>
      </c>
      <c r="AH36" s="25" t="s">
        <v>65</v>
      </c>
      <c r="AI36" s="27" t="s">
        <v>65</v>
      </c>
      <c r="AJ36" s="46" t="s">
        <v>244</v>
      </c>
      <c r="AK36" s="26" t="s">
        <v>574</v>
      </c>
    </row>
    <row r="37" spans="1:37" hidden="1" x14ac:dyDescent="0.25">
      <c r="A37" s="17" t="s">
        <v>461</v>
      </c>
      <c r="B37" s="1">
        <v>42307</v>
      </c>
      <c r="C37">
        <v>96</v>
      </c>
      <c r="D37" s="6">
        <v>44</v>
      </c>
      <c r="E37" s="6">
        <v>61</v>
      </c>
      <c r="F37" t="s">
        <v>243</v>
      </c>
      <c r="G37" s="10">
        <v>42095</v>
      </c>
      <c r="H37" t="s">
        <v>167</v>
      </c>
      <c r="I37" t="s">
        <v>243</v>
      </c>
      <c r="J37" s="10">
        <v>42283</v>
      </c>
      <c r="K37" t="s">
        <v>187</v>
      </c>
      <c r="L37" t="s">
        <v>144</v>
      </c>
      <c r="M37" t="s">
        <v>244</v>
      </c>
      <c r="N37" s="11" t="s">
        <v>65</v>
      </c>
      <c r="O37" s="5" t="s">
        <v>65</v>
      </c>
      <c r="P37" s="5" t="s">
        <v>65</v>
      </c>
      <c r="Q37" s="11" t="s">
        <v>65</v>
      </c>
      <c r="R37" s="9">
        <v>11.521000000000001</v>
      </c>
      <c r="S37" s="9" t="s">
        <v>65</v>
      </c>
      <c r="T37" s="9" t="s">
        <v>65</v>
      </c>
      <c r="U37" s="9">
        <f t="shared" si="2"/>
        <v>11.521000000000001</v>
      </c>
      <c r="V37" s="9" t="str">
        <f t="shared" si="3"/>
        <v>Village Transfer - 90 &amp; 30day</v>
      </c>
      <c r="W37" s="11" t="s">
        <v>87</v>
      </c>
      <c r="X37" s="11" t="s">
        <v>70</v>
      </c>
      <c r="Y37" t="s">
        <v>8</v>
      </c>
      <c r="Z37" t="s">
        <v>0</v>
      </c>
      <c r="AA37" s="33" t="s">
        <v>507</v>
      </c>
      <c r="AB37" t="s">
        <v>143</v>
      </c>
      <c r="AC37" s="19" t="s">
        <v>546</v>
      </c>
      <c r="AD37" s="19" t="s">
        <v>461</v>
      </c>
      <c r="AE37" s="37"/>
      <c r="AG37" s="22" t="s">
        <v>65</v>
      </c>
      <c r="AH37" s="25" t="s">
        <v>65</v>
      </c>
      <c r="AI37" s="27" t="s">
        <v>65</v>
      </c>
      <c r="AJ37" s="46" t="s">
        <v>244</v>
      </c>
      <c r="AK37" s="26" t="s">
        <v>574</v>
      </c>
    </row>
    <row r="38" spans="1:37" hidden="1" x14ac:dyDescent="0.25">
      <c r="A38" s="17" t="s">
        <v>461</v>
      </c>
      <c r="B38" s="1">
        <v>42307</v>
      </c>
      <c r="C38">
        <v>96</v>
      </c>
      <c r="D38" s="6">
        <v>44</v>
      </c>
      <c r="E38" s="6">
        <v>62</v>
      </c>
      <c r="F38" t="s">
        <v>243</v>
      </c>
      <c r="G38" s="10">
        <v>42283</v>
      </c>
      <c r="H38" t="s">
        <v>188</v>
      </c>
      <c r="I38" t="s">
        <v>244</v>
      </c>
      <c r="J38" s="10" t="s">
        <v>65</v>
      </c>
      <c r="K38" t="s">
        <v>65</v>
      </c>
      <c r="L38" t="s">
        <v>189</v>
      </c>
      <c r="M38" t="s">
        <v>244</v>
      </c>
      <c r="N38" s="11" t="s">
        <v>65</v>
      </c>
      <c r="O38" s="5" t="s">
        <v>65</v>
      </c>
      <c r="P38" s="5" t="s">
        <v>65</v>
      </c>
      <c r="Q38" s="11" t="s">
        <v>65</v>
      </c>
      <c r="R38" s="9">
        <v>64.81</v>
      </c>
      <c r="S38" s="9" t="s">
        <v>65</v>
      </c>
      <c r="T38" s="9" t="s">
        <v>65</v>
      </c>
      <c r="U38" s="9">
        <f t="shared" si="2"/>
        <v>64.81</v>
      </c>
      <c r="V38" s="9" t="str">
        <f t="shared" si="3"/>
        <v>Village Transfer - 90day</v>
      </c>
      <c r="W38" s="11" t="s">
        <v>70</v>
      </c>
      <c r="X38" s="11" t="s">
        <v>70</v>
      </c>
      <c r="Y38" t="s">
        <v>8</v>
      </c>
      <c r="Z38" t="s">
        <v>190</v>
      </c>
      <c r="AA38" t="s">
        <v>503</v>
      </c>
      <c r="AB38" t="s">
        <v>191</v>
      </c>
      <c r="AC38" s="19" t="s">
        <v>546</v>
      </c>
      <c r="AD38" s="19" t="s">
        <v>461</v>
      </c>
      <c r="AE38" s="37"/>
      <c r="AG38" s="22" t="s">
        <v>65</v>
      </c>
      <c r="AH38" s="25" t="s">
        <v>65</v>
      </c>
      <c r="AI38" s="27" t="s">
        <v>65</v>
      </c>
      <c r="AJ38" s="46" t="s">
        <v>65</v>
      </c>
      <c r="AK38" s="11" t="s">
        <v>65</v>
      </c>
    </row>
    <row r="39" spans="1:37" hidden="1" x14ac:dyDescent="0.25">
      <c r="A39" s="17" t="s">
        <v>461</v>
      </c>
      <c r="B39" s="1">
        <v>42307</v>
      </c>
      <c r="C39">
        <v>96</v>
      </c>
      <c r="D39" s="6">
        <v>44</v>
      </c>
      <c r="E39" s="6">
        <v>63</v>
      </c>
      <c r="F39" t="s">
        <v>243</v>
      </c>
      <c r="G39" s="10">
        <v>42283</v>
      </c>
      <c r="H39" t="s">
        <v>193</v>
      </c>
      <c r="I39" t="s">
        <v>244</v>
      </c>
      <c r="J39" s="10" t="s">
        <v>65</v>
      </c>
      <c r="K39" t="s">
        <v>65</v>
      </c>
      <c r="L39" t="s">
        <v>194</v>
      </c>
      <c r="M39" t="s">
        <v>244</v>
      </c>
      <c r="N39" s="11" t="s">
        <v>65</v>
      </c>
      <c r="O39" s="5" t="s">
        <v>65</v>
      </c>
      <c r="P39" s="5" t="s">
        <v>65</v>
      </c>
      <c r="Q39" s="11" t="s">
        <v>65</v>
      </c>
      <c r="R39" s="9">
        <v>11.5</v>
      </c>
      <c r="S39" s="9" t="s">
        <v>65</v>
      </c>
      <c r="T39" s="9" t="s">
        <v>65</v>
      </c>
      <c r="U39" s="9">
        <f t="shared" si="2"/>
        <v>11.5</v>
      </c>
      <c r="V39" s="9" t="str">
        <f t="shared" si="3"/>
        <v>Village Transfer - 90day</v>
      </c>
      <c r="W39" s="11" t="s">
        <v>87</v>
      </c>
      <c r="X39" s="11" t="s">
        <v>70</v>
      </c>
      <c r="Y39" t="s">
        <v>94</v>
      </c>
      <c r="Z39" t="s">
        <v>585</v>
      </c>
      <c r="AA39" s="33" t="s">
        <v>560</v>
      </c>
      <c r="AB39" t="s">
        <v>192</v>
      </c>
      <c r="AC39" s="19" t="s">
        <v>546</v>
      </c>
      <c r="AD39" s="19" t="s">
        <v>461</v>
      </c>
      <c r="AE39" s="37"/>
      <c r="AG39" s="22" t="s">
        <v>65</v>
      </c>
      <c r="AH39" s="25" t="s">
        <v>65</v>
      </c>
      <c r="AI39" s="27" t="s">
        <v>65</v>
      </c>
      <c r="AJ39" s="46" t="s">
        <v>65</v>
      </c>
      <c r="AK39" s="11" t="s">
        <v>65</v>
      </c>
    </row>
    <row r="40" spans="1:37" hidden="1" x14ac:dyDescent="0.25">
      <c r="A40" s="17" t="s">
        <v>461</v>
      </c>
      <c r="B40" s="1">
        <v>42307</v>
      </c>
      <c r="C40">
        <v>96</v>
      </c>
      <c r="D40" s="6">
        <v>44</v>
      </c>
      <c r="E40" s="6">
        <v>63</v>
      </c>
      <c r="F40" t="s">
        <v>243</v>
      </c>
      <c r="G40" s="10">
        <v>42283</v>
      </c>
      <c r="H40" t="s">
        <v>195</v>
      </c>
      <c r="I40" t="s">
        <v>244</v>
      </c>
      <c r="J40" s="10" t="s">
        <v>65</v>
      </c>
      <c r="K40" t="s">
        <v>65</v>
      </c>
      <c r="L40" t="s">
        <v>196</v>
      </c>
      <c r="M40" t="s">
        <v>244</v>
      </c>
      <c r="N40" s="11" t="s">
        <v>65</v>
      </c>
      <c r="O40" s="5" t="s">
        <v>65</v>
      </c>
      <c r="P40" s="5" t="s">
        <v>65</v>
      </c>
      <c r="Q40" s="11" t="s">
        <v>65</v>
      </c>
      <c r="R40" s="9">
        <v>0.19980000000000001</v>
      </c>
      <c r="S40" s="9" t="s">
        <v>65</v>
      </c>
      <c r="T40" s="9" t="s">
        <v>65</v>
      </c>
      <c r="U40" s="9">
        <f t="shared" si="2"/>
        <v>0.19980000000000001</v>
      </c>
      <c r="V40" s="9" t="str">
        <f t="shared" si="3"/>
        <v>Village Transfer - 90day</v>
      </c>
      <c r="W40" s="11" t="s">
        <v>87</v>
      </c>
      <c r="X40" s="11" t="s">
        <v>70</v>
      </c>
      <c r="Y40" t="s">
        <v>7</v>
      </c>
      <c r="Z40" t="s">
        <v>16</v>
      </c>
      <c r="AA40" s="33" t="s">
        <v>197</v>
      </c>
      <c r="AB40" t="s">
        <v>197</v>
      </c>
      <c r="AC40" s="19" t="s">
        <v>546</v>
      </c>
      <c r="AD40" s="19" t="s">
        <v>461</v>
      </c>
      <c r="AE40" s="37"/>
      <c r="AG40" s="22" t="s">
        <v>65</v>
      </c>
      <c r="AH40" s="25" t="s">
        <v>65</v>
      </c>
      <c r="AI40" s="27" t="s">
        <v>65</v>
      </c>
      <c r="AJ40" s="46" t="s">
        <v>65</v>
      </c>
      <c r="AK40" s="11" t="s">
        <v>65</v>
      </c>
    </row>
    <row r="41" spans="1:37" hidden="1" x14ac:dyDescent="0.25">
      <c r="A41" s="17" t="s">
        <v>461</v>
      </c>
      <c r="B41" s="1">
        <v>42307</v>
      </c>
      <c r="C41">
        <v>96</v>
      </c>
      <c r="D41" s="6">
        <v>44</v>
      </c>
      <c r="E41" s="6">
        <v>64</v>
      </c>
      <c r="F41" t="s">
        <v>243</v>
      </c>
      <c r="G41" s="10">
        <v>42283</v>
      </c>
      <c r="H41" t="s">
        <v>199</v>
      </c>
      <c r="I41" t="s">
        <v>244</v>
      </c>
      <c r="J41" s="10" t="s">
        <v>65</v>
      </c>
      <c r="K41" t="s">
        <v>65</v>
      </c>
      <c r="L41" t="s">
        <v>200</v>
      </c>
      <c r="M41" t="s">
        <v>244</v>
      </c>
      <c r="N41" s="11" t="s">
        <v>65</v>
      </c>
      <c r="O41" s="5" t="s">
        <v>65</v>
      </c>
      <c r="P41" s="5" t="s">
        <v>65</v>
      </c>
      <c r="Q41" s="11" t="s">
        <v>65</v>
      </c>
      <c r="R41" s="9">
        <v>4.93</v>
      </c>
      <c r="S41" s="9" t="s">
        <v>65</v>
      </c>
      <c r="T41" s="9" t="s">
        <v>65</v>
      </c>
      <c r="U41" s="9">
        <f t="shared" si="2"/>
        <v>4.93</v>
      </c>
      <c r="V41" s="9" t="str">
        <f t="shared" si="3"/>
        <v>Village Transfer - 90day</v>
      </c>
      <c r="W41" s="11" t="s">
        <v>87</v>
      </c>
      <c r="X41" s="11" t="s">
        <v>70</v>
      </c>
      <c r="Y41" t="s">
        <v>113</v>
      </c>
      <c r="Z41" t="s">
        <v>198</v>
      </c>
      <c r="AA41" s="33" t="s">
        <v>504</v>
      </c>
      <c r="AB41" t="s">
        <v>201</v>
      </c>
      <c r="AC41" s="19" t="s">
        <v>546</v>
      </c>
      <c r="AD41" s="19" t="s">
        <v>461</v>
      </c>
      <c r="AE41" s="37"/>
      <c r="AG41" s="22" t="s">
        <v>65</v>
      </c>
      <c r="AH41" s="25" t="s">
        <v>65</v>
      </c>
      <c r="AI41" s="27" t="s">
        <v>65</v>
      </c>
      <c r="AJ41" s="46" t="s">
        <v>65</v>
      </c>
      <c r="AK41" s="11" t="s">
        <v>65</v>
      </c>
    </row>
    <row r="42" spans="1:37" hidden="1" x14ac:dyDescent="0.25">
      <c r="A42" s="17" t="s">
        <v>461</v>
      </c>
      <c r="B42" s="1">
        <v>42307</v>
      </c>
      <c r="C42">
        <v>96</v>
      </c>
      <c r="D42" s="6">
        <v>44</v>
      </c>
      <c r="E42" s="6">
        <v>65</v>
      </c>
      <c r="F42" t="s">
        <v>243</v>
      </c>
      <c r="G42" s="10">
        <v>42283</v>
      </c>
      <c r="H42" t="s">
        <v>202</v>
      </c>
      <c r="I42" t="s">
        <v>244</v>
      </c>
      <c r="J42" s="10" t="s">
        <v>65</v>
      </c>
      <c r="K42" t="s">
        <v>65</v>
      </c>
      <c r="L42" t="s">
        <v>203</v>
      </c>
      <c r="M42" t="s">
        <v>244</v>
      </c>
      <c r="N42" s="11" t="s">
        <v>65</v>
      </c>
      <c r="O42" s="5" t="s">
        <v>65</v>
      </c>
      <c r="P42" s="5" t="s">
        <v>65</v>
      </c>
      <c r="Q42" s="11" t="s">
        <v>65</v>
      </c>
      <c r="R42" s="9">
        <v>27.01</v>
      </c>
      <c r="S42" s="9" t="s">
        <v>65</v>
      </c>
      <c r="T42" s="9" t="s">
        <v>65</v>
      </c>
      <c r="U42" s="9">
        <f t="shared" si="2"/>
        <v>27.01</v>
      </c>
      <c r="V42" s="9" t="str">
        <f t="shared" si="3"/>
        <v>Village Transfer - 90day</v>
      </c>
      <c r="W42" s="11" t="s">
        <v>87</v>
      </c>
      <c r="X42" s="11" t="s">
        <v>70</v>
      </c>
      <c r="Y42" t="s">
        <v>113</v>
      </c>
      <c r="Z42" t="s">
        <v>198</v>
      </c>
      <c r="AA42" t="s">
        <v>504</v>
      </c>
      <c r="AB42" t="s">
        <v>204</v>
      </c>
      <c r="AC42" s="19" t="s">
        <v>546</v>
      </c>
      <c r="AD42" s="19" t="s">
        <v>461</v>
      </c>
      <c r="AE42" s="37"/>
      <c r="AG42" s="22" t="s">
        <v>65</v>
      </c>
      <c r="AH42" s="25" t="s">
        <v>65</v>
      </c>
      <c r="AI42" s="27" t="s">
        <v>65</v>
      </c>
      <c r="AJ42" s="46" t="s">
        <v>65</v>
      </c>
      <c r="AK42" s="11" t="s">
        <v>65</v>
      </c>
    </row>
    <row r="43" spans="1:37" hidden="1" x14ac:dyDescent="0.25">
      <c r="A43" s="17" t="s">
        <v>461</v>
      </c>
      <c r="B43" s="1">
        <v>42307</v>
      </c>
      <c r="C43">
        <v>96</v>
      </c>
      <c r="D43" s="6">
        <v>44</v>
      </c>
      <c r="E43" s="6">
        <v>65</v>
      </c>
      <c r="F43" t="s">
        <v>243</v>
      </c>
      <c r="G43" s="10">
        <v>42283</v>
      </c>
      <c r="H43" t="s">
        <v>205</v>
      </c>
      <c r="I43" t="s">
        <v>244</v>
      </c>
      <c r="J43" s="10" t="s">
        <v>65</v>
      </c>
      <c r="K43" t="s">
        <v>65</v>
      </c>
      <c r="L43" t="s">
        <v>200</v>
      </c>
      <c r="M43" t="s">
        <v>244</v>
      </c>
      <c r="N43" s="11" t="s">
        <v>65</v>
      </c>
      <c r="O43" s="5" t="s">
        <v>65</v>
      </c>
      <c r="P43" s="5" t="s">
        <v>65</v>
      </c>
      <c r="Q43" s="11" t="s">
        <v>65</v>
      </c>
      <c r="R43" s="9">
        <v>6.7</v>
      </c>
      <c r="S43" s="9" t="s">
        <v>65</v>
      </c>
      <c r="T43" s="9" t="s">
        <v>65</v>
      </c>
      <c r="U43" s="9">
        <f t="shared" si="2"/>
        <v>6.7</v>
      </c>
      <c r="V43" s="9" t="str">
        <f t="shared" si="3"/>
        <v>Village Transfer - 90day</v>
      </c>
      <c r="W43" s="11" t="s">
        <v>87</v>
      </c>
      <c r="X43" s="11" t="s">
        <v>70</v>
      </c>
      <c r="Y43" t="s">
        <v>113</v>
      </c>
      <c r="Z43" t="s">
        <v>198</v>
      </c>
      <c r="AA43" t="s">
        <v>504</v>
      </c>
      <c r="AB43" t="s">
        <v>201</v>
      </c>
      <c r="AC43" s="19" t="s">
        <v>546</v>
      </c>
      <c r="AD43" s="19" t="s">
        <v>461</v>
      </c>
      <c r="AE43" s="37"/>
      <c r="AG43" s="22" t="s">
        <v>65</v>
      </c>
      <c r="AH43" s="25" t="s">
        <v>65</v>
      </c>
      <c r="AI43" s="27" t="s">
        <v>65</v>
      </c>
      <c r="AJ43" s="46" t="s">
        <v>65</v>
      </c>
      <c r="AK43" s="11" t="s">
        <v>65</v>
      </c>
    </row>
    <row r="44" spans="1:37" hidden="1" x14ac:dyDescent="0.25">
      <c r="A44" s="17" t="s">
        <v>461</v>
      </c>
      <c r="B44" s="1">
        <v>42307</v>
      </c>
      <c r="C44">
        <v>96</v>
      </c>
      <c r="D44" s="6">
        <v>44</v>
      </c>
      <c r="E44" s="6">
        <v>66</v>
      </c>
      <c r="F44" t="s">
        <v>243</v>
      </c>
      <c r="G44" s="10">
        <v>42283</v>
      </c>
      <c r="H44" t="s">
        <v>206</v>
      </c>
      <c r="I44" t="s">
        <v>244</v>
      </c>
      <c r="J44" s="10" t="s">
        <v>65</v>
      </c>
      <c r="K44" t="s">
        <v>65</v>
      </c>
      <c r="L44" t="s">
        <v>207</v>
      </c>
      <c r="M44" t="s">
        <v>244</v>
      </c>
      <c r="N44" s="11" t="s">
        <v>65</v>
      </c>
      <c r="O44" s="5" t="s">
        <v>65</v>
      </c>
      <c r="P44" s="5" t="s">
        <v>65</v>
      </c>
      <c r="Q44" s="11" t="s">
        <v>65</v>
      </c>
      <c r="R44" s="9">
        <v>17.350000000000001</v>
      </c>
      <c r="S44" s="9" t="s">
        <v>65</v>
      </c>
      <c r="T44" s="9" t="s">
        <v>65</v>
      </c>
      <c r="U44" s="9">
        <f t="shared" si="2"/>
        <v>17.350000000000001</v>
      </c>
      <c r="V44" s="9" t="str">
        <f t="shared" si="3"/>
        <v>Village Transfer - 90day</v>
      </c>
      <c r="W44" s="11" t="s">
        <v>87</v>
      </c>
      <c r="X44" s="11" t="s">
        <v>70</v>
      </c>
      <c r="Y44" t="s">
        <v>113</v>
      </c>
      <c r="Z44" t="s">
        <v>198</v>
      </c>
      <c r="AA44" s="33" t="s">
        <v>208</v>
      </c>
      <c r="AB44" t="s">
        <v>208</v>
      </c>
      <c r="AC44" s="19" t="s">
        <v>546</v>
      </c>
      <c r="AD44" s="19" t="s">
        <v>461</v>
      </c>
      <c r="AE44" s="37"/>
      <c r="AG44" s="22" t="s">
        <v>65</v>
      </c>
      <c r="AH44" s="25" t="s">
        <v>65</v>
      </c>
      <c r="AI44" s="27" t="s">
        <v>65</v>
      </c>
      <c r="AJ44" s="46" t="s">
        <v>65</v>
      </c>
      <c r="AK44" s="11" t="s">
        <v>65</v>
      </c>
    </row>
    <row r="45" spans="1:37" hidden="1" x14ac:dyDescent="0.25">
      <c r="A45" s="17" t="s">
        <v>461</v>
      </c>
      <c r="B45" s="1">
        <v>42307</v>
      </c>
      <c r="C45">
        <v>96</v>
      </c>
      <c r="D45" s="6">
        <v>44</v>
      </c>
      <c r="E45" s="6">
        <v>67</v>
      </c>
      <c r="F45" t="s">
        <v>243</v>
      </c>
      <c r="G45" s="10">
        <v>42283</v>
      </c>
      <c r="H45" t="s">
        <v>209</v>
      </c>
      <c r="I45" t="s">
        <v>244</v>
      </c>
      <c r="J45" s="10" t="s">
        <v>65</v>
      </c>
      <c r="K45" t="s">
        <v>65</v>
      </c>
      <c r="L45" t="s">
        <v>210</v>
      </c>
      <c r="M45" t="s">
        <v>244</v>
      </c>
      <c r="N45" s="11" t="s">
        <v>65</v>
      </c>
      <c r="O45" s="5" t="s">
        <v>65</v>
      </c>
      <c r="P45" s="5" t="s">
        <v>65</v>
      </c>
      <c r="Q45" s="11" t="s">
        <v>65</v>
      </c>
      <c r="R45" s="9">
        <v>6.62</v>
      </c>
      <c r="S45" s="9" t="s">
        <v>65</v>
      </c>
      <c r="T45" s="9" t="s">
        <v>65</v>
      </c>
      <c r="U45" s="9">
        <f t="shared" si="2"/>
        <v>6.62</v>
      </c>
      <c r="V45" s="9" t="str">
        <f t="shared" si="3"/>
        <v>Village Transfer - 90day</v>
      </c>
      <c r="W45" s="11" t="s">
        <v>87</v>
      </c>
      <c r="X45" s="11" t="s">
        <v>70</v>
      </c>
      <c r="Y45" t="s">
        <v>113</v>
      </c>
      <c r="Z45" t="s">
        <v>112</v>
      </c>
      <c r="AA45" s="33" t="s">
        <v>561</v>
      </c>
      <c r="AB45" t="s">
        <v>111</v>
      </c>
      <c r="AC45" s="19" t="s">
        <v>546</v>
      </c>
      <c r="AD45" s="19" t="s">
        <v>461</v>
      </c>
      <c r="AE45" s="37"/>
      <c r="AG45" s="22" t="s">
        <v>65</v>
      </c>
      <c r="AH45" s="25" t="s">
        <v>65</v>
      </c>
      <c r="AI45" s="27" t="s">
        <v>65</v>
      </c>
      <c r="AJ45" s="46" t="s">
        <v>65</v>
      </c>
      <c r="AK45" s="11" t="s">
        <v>65</v>
      </c>
    </row>
    <row r="46" spans="1:37" hidden="1" x14ac:dyDescent="0.25">
      <c r="A46" s="17" t="s">
        <v>461</v>
      </c>
      <c r="B46" s="1">
        <v>42307</v>
      </c>
      <c r="C46">
        <v>96</v>
      </c>
      <c r="D46" s="6">
        <v>44</v>
      </c>
      <c r="E46" s="6">
        <v>67</v>
      </c>
      <c r="F46" t="s">
        <v>243</v>
      </c>
      <c r="G46" s="10">
        <v>42283</v>
      </c>
      <c r="H46" t="s">
        <v>211</v>
      </c>
      <c r="I46" t="s">
        <v>244</v>
      </c>
      <c r="J46" s="10" t="s">
        <v>65</v>
      </c>
      <c r="K46" t="s">
        <v>65</v>
      </c>
      <c r="L46" t="s">
        <v>212</v>
      </c>
      <c r="M46" t="s">
        <v>244</v>
      </c>
      <c r="N46" s="11" t="s">
        <v>65</v>
      </c>
      <c r="O46" s="5" t="s">
        <v>65</v>
      </c>
      <c r="P46" s="5" t="s">
        <v>65</v>
      </c>
      <c r="Q46" s="11" t="s">
        <v>65</v>
      </c>
      <c r="R46" s="9">
        <v>0.53190000000000004</v>
      </c>
      <c r="S46" s="9" t="s">
        <v>65</v>
      </c>
      <c r="T46" s="9" t="s">
        <v>65</v>
      </c>
      <c r="U46" s="9">
        <f t="shared" si="2"/>
        <v>0.53190000000000004</v>
      </c>
      <c r="V46" s="9" t="str">
        <f t="shared" si="3"/>
        <v>Village Transfer - 90day</v>
      </c>
      <c r="W46" s="11" t="s">
        <v>213</v>
      </c>
      <c r="X46" s="11" t="s">
        <v>70</v>
      </c>
      <c r="Y46" t="s">
        <v>79</v>
      </c>
      <c r="Z46" t="s">
        <v>80</v>
      </c>
      <c r="AA46" s="33" t="s">
        <v>562</v>
      </c>
      <c r="AB46" t="s">
        <v>214</v>
      </c>
      <c r="AC46" s="19" t="s">
        <v>546</v>
      </c>
      <c r="AD46" s="19" t="s">
        <v>461</v>
      </c>
      <c r="AE46" s="37"/>
      <c r="AG46" s="22" t="s">
        <v>65</v>
      </c>
      <c r="AH46" s="25" t="s">
        <v>65</v>
      </c>
      <c r="AI46" s="27" t="s">
        <v>65</v>
      </c>
      <c r="AJ46" s="46" t="s">
        <v>65</v>
      </c>
      <c r="AK46" s="11" t="s">
        <v>65</v>
      </c>
    </row>
    <row r="47" spans="1:37" hidden="1" x14ac:dyDescent="0.25">
      <c r="A47" s="17" t="s">
        <v>461</v>
      </c>
      <c r="B47" s="1">
        <v>42307</v>
      </c>
      <c r="C47">
        <v>96</v>
      </c>
      <c r="D47" s="6">
        <v>44</v>
      </c>
      <c r="E47" s="6">
        <v>68</v>
      </c>
      <c r="F47" t="s">
        <v>243</v>
      </c>
      <c r="G47" s="10">
        <v>42283</v>
      </c>
      <c r="H47" t="s">
        <v>215</v>
      </c>
      <c r="I47" t="s">
        <v>244</v>
      </c>
      <c r="J47" s="10" t="s">
        <v>65</v>
      </c>
      <c r="K47" t="s">
        <v>65</v>
      </c>
      <c r="L47" t="s">
        <v>212</v>
      </c>
      <c r="M47" t="s">
        <v>244</v>
      </c>
      <c r="N47" s="11" t="s">
        <v>65</v>
      </c>
      <c r="O47" s="5" t="s">
        <v>65</v>
      </c>
      <c r="P47" s="5" t="s">
        <v>65</v>
      </c>
      <c r="Q47" s="11" t="s">
        <v>65</v>
      </c>
      <c r="R47" s="9">
        <v>0.42849999999999999</v>
      </c>
      <c r="S47" s="9" t="s">
        <v>65</v>
      </c>
      <c r="T47" s="9" t="s">
        <v>65</v>
      </c>
      <c r="U47" s="9">
        <f t="shared" si="2"/>
        <v>0.42849999999999999</v>
      </c>
      <c r="V47" s="9" t="str">
        <f t="shared" si="3"/>
        <v>Village Transfer - 90day</v>
      </c>
      <c r="W47" s="11" t="s">
        <v>216</v>
      </c>
      <c r="X47" s="11" t="s">
        <v>70</v>
      </c>
      <c r="Y47" t="s">
        <v>79</v>
      </c>
      <c r="Z47" t="s">
        <v>80</v>
      </c>
      <c r="AA47" s="33" t="s">
        <v>562</v>
      </c>
      <c r="AB47" t="s">
        <v>214</v>
      </c>
      <c r="AC47" s="19" t="s">
        <v>546</v>
      </c>
      <c r="AD47" s="19" t="s">
        <v>461</v>
      </c>
      <c r="AE47" s="37"/>
      <c r="AG47" s="22" t="s">
        <v>65</v>
      </c>
      <c r="AH47" s="25" t="s">
        <v>65</v>
      </c>
      <c r="AI47" s="27" t="s">
        <v>65</v>
      </c>
      <c r="AJ47" s="46" t="s">
        <v>65</v>
      </c>
      <c r="AK47" s="11" t="s">
        <v>65</v>
      </c>
    </row>
    <row r="48" spans="1:37" hidden="1" x14ac:dyDescent="0.25">
      <c r="A48" s="17" t="s">
        <v>461</v>
      </c>
      <c r="B48" s="1">
        <v>42307</v>
      </c>
      <c r="C48">
        <v>96</v>
      </c>
      <c r="D48" s="6">
        <v>44</v>
      </c>
      <c r="E48" s="6">
        <v>69</v>
      </c>
      <c r="F48" t="s">
        <v>243</v>
      </c>
      <c r="G48" s="10">
        <v>42283</v>
      </c>
      <c r="H48" t="s">
        <v>218</v>
      </c>
      <c r="I48" t="s">
        <v>244</v>
      </c>
      <c r="J48" s="10" t="s">
        <v>65</v>
      </c>
      <c r="K48" t="s">
        <v>65</v>
      </c>
      <c r="L48" t="s">
        <v>219</v>
      </c>
      <c r="M48" t="s">
        <v>244</v>
      </c>
      <c r="N48" s="11" t="s">
        <v>65</v>
      </c>
      <c r="O48" s="5" t="s">
        <v>65</v>
      </c>
      <c r="P48" s="5" t="s">
        <v>65</v>
      </c>
      <c r="Q48" s="11" t="s">
        <v>65</v>
      </c>
      <c r="R48" s="9">
        <v>11.34</v>
      </c>
      <c r="S48" s="9" t="s">
        <v>65</v>
      </c>
      <c r="T48" s="9" t="s">
        <v>65</v>
      </c>
      <c r="U48" s="9">
        <f t="shared" ref="U48:U79" si="4">MIN(R48:T48)</f>
        <v>11.34</v>
      </c>
      <c r="V48" s="9" t="str">
        <f t="shared" si="3"/>
        <v>Village Transfer - 90day</v>
      </c>
      <c r="W48" s="11" t="s">
        <v>87</v>
      </c>
      <c r="X48" s="11" t="s">
        <v>70</v>
      </c>
      <c r="Y48" t="s">
        <v>7</v>
      </c>
      <c r="Z48" t="s">
        <v>127</v>
      </c>
      <c r="AA48" s="33" t="s">
        <v>563</v>
      </c>
      <c r="AB48" t="s">
        <v>220</v>
      </c>
      <c r="AC48" s="19" t="s">
        <v>546</v>
      </c>
      <c r="AD48" s="19" t="s">
        <v>461</v>
      </c>
      <c r="AE48" s="37"/>
      <c r="AG48" s="22" t="s">
        <v>65</v>
      </c>
      <c r="AH48" s="25" t="s">
        <v>65</v>
      </c>
      <c r="AI48" s="27" t="s">
        <v>65</v>
      </c>
      <c r="AJ48" s="46" t="s">
        <v>65</v>
      </c>
      <c r="AK48" s="11" t="s">
        <v>65</v>
      </c>
    </row>
    <row r="49" spans="1:37" hidden="1" x14ac:dyDescent="0.25">
      <c r="A49" s="17" t="s">
        <v>461</v>
      </c>
      <c r="B49" s="1">
        <v>42307</v>
      </c>
      <c r="C49">
        <v>96</v>
      </c>
      <c r="D49" s="6">
        <v>44</v>
      </c>
      <c r="E49" s="6">
        <v>70</v>
      </c>
      <c r="F49" t="s">
        <v>243</v>
      </c>
      <c r="G49" s="10">
        <v>42283</v>
      </c>
      <c r="H49" t="s">
        <v>221</v>
      </c>
      <c r="I49" t="s">
        <v>244</v>
      </c>
      <c r="J49" s="10" t="s">
        <v>65</v>
      </c>
      <c r="K49" t="s">
        <v>65</v>
      </c>
      <c r="L49" t="s">
        <v>223</v>
      </c>
      <c r="M49" t="s">
        <v>244</v>
      </c>
      <c r="N49" s="11" t="s">
        <v>65</v>
      </c>
      <c r="O49" s="5" t="s">
        <v>65</v>
      </c>
      <c r="P49" s="5" t="s">
        <v>65</v>
      </c>
      <c r="Q49" s="11" t="s">
        <v>65</v>
      </c>
      <c r="R49" s="9">
        <v>2.57</v>
      </c>
      <c r="S49" s="9" t="s">
        <v>65</v>
      </c>
      <c r="T49" s="9" t="s">
        <v>65</v>
      </c>
      <c r="U49" s="9">
        <f t="shared" si="4"/>
        <v>2.57</v>
      </c>
      <c r="V49" s="9" t="str">
        <f t="shared" si="3"/>
        <v>Village Transfer - 90day</v>
      </c>
      <c r="W49" s="11" t="s">
        <v>87</v>
      </c>
      <c r="X49" s="11" t="s">
        <v>70</v>
      </c>
      <c r="Y49" t="s">
        <v>5</v>
      </c>
      <c r="Z49" t="s">
        <v>1</v>
      </c>
      <c r="AA49" s="33" t="s">
        <v>225</v>
      </c>
      <c r="AB49" t="s">
        <v>225</v>
      </c>
      <c r="AC49" s="19" t="s">
        <v>546</v>
      </c>
      <c r="AD49" s="19" t="s">
        <v>461</v>
      </c>
      <c r="AE49" s="37"/>
      <c r="AG49" s="22" t="s">
        <v>65</v>
      </c>
      <c r="AH49" s="25" t="s">
        <v>65</v>
      </c>
      <c r="AI49" s="27" t="s">
        <v>65</v>
      </c>
      <c r="AJ49" s="46" t="s">
        <v>65</v>
      </c>
      <c r="AK49" s="11" t="s">
        <v>65</v>
      </c>
    </row>
    <row r="50" spans="1:37" hidden="1" x14ac:dyDescent="0.25">
      <c r="A50" s="17" t="s">
        <v>461</v>
      </c>
      <c r="B50" s="1">
        <v>42307</v>
      </c>
      <c r="C50">
        <v>96</v>
      </c>
      <c r="D50" s="6">
        <v>44</v>
      </c>
      <c r="E50" s="6">
        <v>70</v>
      </c>
      <c r="F50" t="s">
        <v>243</v>
      </c>
      <c r="G50" s="10">
        <v>42283</v>
      </c>
      <c r="H50" t="s">
        <v>222</v>
      </c>
      <c r="I50" t="s">
        <v>244</v>
      </c>
      <c r="J50" s="10" t="s">
        <v>65</v>
      </c>
      <c r="K50" t="s">
        <v>65</v>
      </c>
      <c r="L50" t="s">
        <v>224</v>
      </c>
      <c r="M50" t="s">
        <v>244</v>
      </c>
      <c r="N50" s="11" t="s">
        <v>65</v>
      </c>
      <c r="O50" s="5" t="s">
        <v>65</v>
      </c>
      <c r="P50" s="5" t="s">
        <v>65</v>
      </c>
      <c r="Q50" s="11" t="s">
        <v>65</v>
      </c>
      <c r="R50" s="9">
        <f>7490/10000</f>
        <v>0.749</v>
      </c>
      <c r="S50" s="9" t="s">
        <v>65</v>
      </c>
      <c r="T50" s="9" t="s">
        <v>65</v>
      </c>
      <c r="U50" s="9">
        <f t="shared" si="4"/>
        <v>0.749</v>
      </c>
      <c r="V50" s="9" t="str">
        <f t="shared" si="3"/>
        <v>Village Transfer - 90day</v>
      </c>
      <c r="W50" s="11" t="s">
        <v>87</v>
      </c>
      <c r="X50" s="11" t="s">
        <v>70</v>
      </c>
      <c r="Y50" t="s">
        <v>14</v>
      </c>
      <c r="Z50" t="s">
        <v>12</v>
      </c>
      <c r="AA50" s="32"/>
      <c r="AB50" t="s">
        <v>226</v>
      </c>
      <c r="AC50" s="32"/>
      <c r="AD50" s="19" t="s">
        <v>461</v>
      </c>
      <c r="AE50" s="37"/>
      <c r="AG50" s="22" t="s">
        <v>65</v>
      </c>
      <c r="AH50" s="25" t="s">
        <v>65</v>
      </c>
      <c r="AI50" s="27" t="s">
        <v>65</v>
      </c>
      <c r="AJ50" s="46" t="s">
        <v>65</v>
      </c>
      <c r="AK50" s="11" t="s">
        <v>65</v>
      </c>
    </row>
    <row r="51" spans="1:37" hidden="1" x14ac:dyDescent="0.25">
      <c r="A51" s="17" t="s">
        <v>461</v>
      </c>
      <c r="B51" s="1">
        <v>42307</v>
      </c>
      <c r="C51">
        <v>96</v>
      </c>
      <c r="D51" s="6">
        <v>44</v>
      </c>
      <c r="E51" s="6">
        <v>71</v>
      </c>
      <c r="F51" t="s">
        <v>243</v>
      </c>
      <c r="G51" s="10">
        <v>42283</v>
      </c>
      <c r="H51" t="s">
        <v>227</v>
      </c>
      <c r="I51" t="s">
        <v>244</v>
      </c>
      <c r="J51" s="10" t="s">
        <v>65</v>
      </c>
      <c r="K51" t="s">
        <v>65</v>
      </c>
      <c r="L51" t="s">
        <v>229</v>
      </c>
      <c r="M51" t="s">
        <v>244</v>
      </c>
      <c r="N51" s="11" t="s">
        <v>65</v>
      </c>
      <c r="O51" s="5" t="s">
        <v>65</v>
      </c>
      <c r="P51" s="5" t="s">
        <v>65</v>
      </c>
      <c r="Q51" s="11" t="s">
        <v>65</v>
      </c>
      <c r="R51" s="9">
        <v>1.01</v>
      </c>
      <c r="S51" s="9" t="s">
        <v>65</v>
      </c>
      <c r="T51" s="9" t="s">
        <v>65</v>
      </c>
      <c r="U51" s="9">
        <f t="shared" si="4"/>
        <v>1.01</v>
      </c>
      <c r="V51" s="9" t="str">
        <f t="shared" si="3"/>
        <v>Village Transfer - 90day</v>
      </c>
      <c r="W51" s="11" t="s">
        <v>87</v>
      </c>
      <c r="X51" s="11" t="s">
        <v>70</v>
      </c>
      <c r="Y51" t="s">
        <v>117</v>
      </c>
      <c r="Z51" t="s">
        <v>231</v>
      </c>
      <c r="AA51" s="33" t="s">
        <v>564</v>
      </c>
      <c r="AB51" t="s">
        <v>232</v>
      </c>
      <c r="AC51" s="19" t="s">
        <v>546</v>
      </c>
      <c r="AD51" s="19" t="s">
        <v>461</v>
      </c>
      <c r="AE51" s="37"/>
      <c r="AG51" s="22" t="s">
        <v>65</v>
      </c>
      <c r="AH51" s="25" t="s">
        <v>65</v>
      </c>
      <c r="AI51" s="27" t="s">
        <v>65</v>
      </c>
      <c r="AJ51" s="46" t="s">
        <v>65</v>
      </c>
      <c r="AK51" s="11" t="s">
        <v>65</v>
      </c>
    </row>
    <row r="52" spans="1:37" hidden="1" x14ac:dyDescent="0.25">
      <c r="A52" s="17" t="s">
        <v>461</v>
      </c>
      <c r="B52" s="1">
        <v>42307</v>
      </c>
      <c r="C52">
        <v>96</v>
      </c>
      <c r="D52" s="6">
        <v>44</v>
      </c>
      <c r="E52" s="6">
        <v>71</v>
      </c>
      <c r="F52" t="s">
        <v>243</v>
      </c>
      <c r="G52" s="10">
        <v>42283</v>
      </c>
      <c r="H52" t="s">
        <v>228</v>
      </c>
      <c r="I52" t="s">
        <v>244</v>
      </c>
      <c r="J52" s="10" t="s">
        <v>65</v>
      </c>
      <c r="K52" t="s">
        <v>65</v>
      </c>
      <c r="L52" t="s">
        <v>230</v>
      </c>
      <c r="M52" t="s">
        <v>244</v>
      </c>
      <c r="N52" s="11" t="s">
        <v>65</v>
      </c>
      <c r="O52" s="5" t="s">
        <v>65</v>
      </c>
      <c r="P52" s="5" t="s">
        <v>65</v>
      </c>
      <c r="Q52" s="11" t="s">
        <v>65</v>
      </c>
      <c r="R52" s="9">
        <v>2.91</v>
      </c>
      <c r="S52" s="9" t="s">
        <v>65</v>
      </c>
      <c r="T52" s="9" t="s">
        <v>65</v>
      </c>
      <c r="U52" s="9">
        <f t="shared" si="4"/>
        <v>2.91</v>
      </c>
      <c r="V52" s="9" t="str">
        <f t="shared" si="3"/>
        <v>Village Transfer - 90day</v>
      </c>
      <c r="W52" s="11" t="s">
        <v>87</v>
      </c>
      <c r="X52" s="11" t="s">
        <v>70</v>
      </c>
      <c r="Y52" t="s">
        <v>117</v>
      </c>
      <c r="Z52" t="s">
        <v>231</v>
      </c>
      <c r="AA52" s="33" t="s">
        <v>564</v>
      </c>
      <c r="AB52" t="s">
        <v>232</v>
      </c>
      <c r="AC52" s="19" t="s">
        <v>546</v>
      </c>
      <c r="AD52" s="19" t="s">
        <v>461</v>
      </c>
      <c r="AE52" s="37"/>
      <c r="AG52" s="22" t="s">
        <v>65</v>
      </c>
      <c r="AH52" s="25" t="s">
        <v>65</v>
      </c>
      <c r="AI52" s="27" t="s">
        <v>65</v>
      </c>
      <c r="AJ52" s="46" t="s">
        <v>65</v>
      </c>
      <c r="AK52" s="11" t="s">
        <v>65</v>
      </c>
    </row>
    <row r="53" spans="1:37" hidden="1" x14ac:dyDescent="0.25">
      <c r="A53" s="17" t="s">
        <v>471</v>
      </c>
      <c r="B53" s="7">
        <v>42293</v>
      </c>
      <c r="C53" s="5">
        <v>96</v>
      </c>
      <c r="D53" s="5">
        <v>42</v>
      </c>
      <c r="E53">
        <v>21</v>
      </c>
      <c r="F53" t="s">
        <v>244</v>
      </c>
      <c r="G53" s="10" t="s">
        <v>65</v>
      </c>
      <c r="H53" t="s">
        <v>65</v>
      </c>
      <c r="I53" t="s">
        <v>244</v>
      </c>
      <c r="J53" s="10" t="s">
        <v>65</v>
      </c>
      <c r="K53" t="s">
        <v>65</v>
      </c>
      <c r="L53" t="s">
        <v>484</v>
      </c>
      <c r="M53" t="s">
        <v>243</v>
      </c>
      <c r="N53" s="10">
        <v>42285</v>
      </c>
      <c r="O53" s="5">
        <v>77493</v>
      </c>
      <c r="P53" s="9" t="s">
        <v>415</v>
      </c>
      <c r="Q53" s="11" t="s">
        <v>49</v>
      </c>
      <c r="R53" s="9" t="s">
        <v>65</v>
      </c>
      <c r="S53" s="9" t="s">
        <v>65</v>
      </c>
      <c r="T53" s="9">
        <v>51.45</v>
      </c>
      <c r="U53" s="9">
        <f t="shared" si="4"/>
        <v>51.45</v>
      </c>
      <c r="V53" s="9" t="str">
        <f t="shared" si="3"/>
        <v>Gov't Lease</v>
      </c>
      <c r="W53" s="15" t="s">
        <v>87</v>
      </c>
      <c r="X53" s="15" t="s">
        <v>70</v>
      </c>
      <c r="Y53" s="11" t="s">
        <v>2</v>
      </c>
      <c r="Z53" s="11" t="s">
        <v>50</v>
      </c>
      <c r="AA53" s="11" t="s">
        <v>505</v>
      </c>
      <c r="AB53" s="11" t="s">
        <v>51</v>
      </c>
      <c r="AC53" s="19" t="s">
        <v>546</v>
      </c>
      <c r="AD53" s="19" t="s">
        <v>461</v>
      </c>
      <c r="AE53" s="37">
        <v>99</v>
      </c>
      <c r="AF53" s="29">
        <v>50850</v>
      </c>
      <c r="AG53" s="22" t="s">
        <v>65</v>
      </c>
      <c r="AH53" s="25" t="s">
        <v>65</v>
      </c>
      <c r="AI53" s="27" t="s">
        <v>65</v>
      </c>
      <c r="AJ53" s="46" t="s">
        <v>243</v>
      </c>
      <c r="AK53" s="11" t="s">
        <v>65</v>
      </c>
    </row>
    <row r="54" spans="1:37" hidden="1" x14ac:dyDescent="0.25">
      <c r="A54" s="17" t="s">
        <v>471</v>
      </c>
      <c r="B54" s="7">
        <v>42293</v>
      </c>
      <c r="C54" s="5">
        <v>96</v>
      </c>
      <c r="D54" s="5">
        <v>42</v>
      </c>
      <c r="E54">
        <v>21</v>
      </c>
      <c r="F54" t="s">
        <v>244</v>
      </c>
      <c r="G54" s="10" t="s">
        <v>65</v>
      </c>
      <c r="H54" t="s">
        <v>65</v>
      </c>
      <c r="I54" t="s">
        <v>244</v>
      </c>
      <c r="J54" s="10" t="s">
        <v>65</v>
      </c>
      <c r="K54" t="s">
        <v>65</v>
      </c>
      <c r="L54" t="s">
        <v>484</v>
      </c>
      <c r="M54" t="s">
        <v>243</v>
      </c>
      <c r="N54" s="10">
        <v>42285</v>
      </c>
      <c r="O54" s="5">
        <v>77560</v>
      </c>
      <c r="P54" s="5">
        <v>1643</v>
      </c>
      <c r="Q54" s="11" t="s">
        <v>52</v>
      </c>
      <c r="R54" s="9" t="s">
        <v>65</v>
      </c>
      <c r="S54" s="9" t="s">
        <v>65</v>
      </c>
      <c r="T54" s="9">
        <v>60.7</v>
      </c>
      <c r="U54" s="9">
        <f t="shared" si="4"/>
        <v>60.7</v>
      </c>
      <c r="V54" s="9" t="str">
        <f t="shared" si="3"/>
        <v>Gov't Lease</v>
      </c>
      <c r="W54" s="15" t="s">
        <v>87</v>
      </c>
      <c r="X54" s="15" t="s">
        <v>70</v>
      </c>
      <c r="Y54" s="11" t="s">
        <v>2</v>
      </c>
      <c r="Z54" s="11" t="s">
        <v>50</v>
      </c>
      <c r="AA54" s="11" t="s">
        <v>505</v>
      </c>
      <c r="AB54" s="11" t="s">
        <v>51</v>
      </c>
      <c r="AC54" s="19" t="s">
        <v>546</v>
      </c>
      <c r="AD54" s="19" t="s">
        <v>461</v>
      </c>
      <c r="AE54" s="37">
        <v>99</v>
      </c>
      <c r="AF54" s="29">
        <v>60000</v>
      </c>
      <c r="AG54" s="22" t="s">
        <v>65</v>
      </c>
      <c r="AH54" s="25" t="s">
        <v>65</v>
      </c>
      <c r="AI54" s="27" t="s">
        <v>65</v>
      </c>
      <c r="AJ54" s="46" t="s">
        <v>243</v>
      </c>
      <c r="AK54" s="11" t="s">
        <v>65</v>
      </c>
    </row>
    <row r="55" spans="1:37" hidden="1" x14ac:dyDescent="0.25">
      <c r="A55" s="17" t="s">
        <v>471</v>
      </c>
      <c r="B55" s="1">
        <v>42293</v>
      </c>
      <c r="C55">
        <v>96</v>
      </c>
      <c r="D55">
        <v>42</v>
      </c>
      <c r="E55">
        <v>22</v>
      </c>
      <c r="F55" t="s">
        <v>244</v>
      </c>
      <c r="G55" s="10" t="s">
        <v>65</v>
      </c>
      <c r="H55" t="s">
        <v>65</v>
      </c>
      <c r="I55" t="s">
        <v>244</v>
      </c>
      <c r="J55" s="10" t="s">
        <v>65</v>
      </c>
      <c r="K55" t="s">
        <v>65</v>
      </c>
      <c r="L55" t="s">
        <v>484</v>
      </c>
      <c r="M55" t="s">
        <v>243</v>
      </c>
      <c r="N55" s="10">
        <v>42285</v>
      </c>
      <c r="O55" s="5">
        <v>77494</v>
      </c>
      <c r="P55" s="5">
        <v>6914</v>
      </c>
      <c r="Q55" s="11" t="s">
        <v>53</v>
      </c>
      <c r="R55" s="9" t="s">
        <v>65</v>
      </c>
      <c r="S55" s="9" t="s">
        <v>65</v>
      </c>
      <c r="T55" s="9">
        <v>107.79</v>
      </c>
      <c r="U55" s="9">
        <f t="shared" si="4"/>
        <v>107.79</v>
      </c>
      <c r="V55" s="9" t="str">
        <f t="shared" si="3"/>
        <v>Gov't Lease</v>
      </c>
      <c r="W55" s="15" t="s">
        <v>87</v>
      </c>
      <c r="X55" s="15" t="s">
        <v>70</v>
      </c>
      <c r="Y55" t="s">
        <v>2</v>
      </c>
      <c r="Z55" t="s">
        <v>50</v>
      </c>
      <c r="AA55" t="s">
        <v>505</v>
      </c>
      <c r="AB55" t="s">
        <v>51</v>
      </c>
      <c r="AC55" s="19" t="s">
        <v>546</v>
      </c>
      <c r="AD55" s="19" t="s">
        <v>461</v>
      </c>
      <c r="AE55" s="37">
        <v>99</v>
      </c>
      <c r="AF55" s="29">
        <v>78850</v>
      </c>
      <c r="AG55" s="22" t="s">
        <v>65</v>
      </c>
      <c r="AH55" s="25" t="s">
        <v>65</v>
      </c>
      <c r="AI55" s="27" t="s">
        <v>65</v>
      </c>
      <c r="AJ55" s="46" t="s">
        <v>243</v>
      </c>
      <c r="AK55" s="11" t="s">
        <v>65</v>
      </c>
    </row>
    <row r="56" spans="1:37" x14ac:dyDescent="0.25">
      <c r="A56" s="17" t="s">
        <v>471</v>
      </c>
      <c r="B56" s="1">
        <v>42251</v>
      </c>
      <c r="C56">
        <v>96</v>
      </c>
      <c r="D56">
        <v>36</v>
      </c>
      <c r="E56">
        <v>4</v>
      </c>
      <c r="F56" t="s">
        <v>244</v>
      </c>
      <c r="G56" s="10" t="s">
        <v>65</v>
      </c>
      <c r="H56" t="s">
        <v>65</v>
      </c>
      <c r="I56" t="s">
        <v>244</v>
      </c>
      <c r="J56" s="10" t="s">
        <v>65</v>
      </c>
      <c r="K56" t="s">
        <v>65</v>
      </c>
      <c r="L56" t="s">
        <v>485</v>
      </c>
      <c r="M56" t="s">
        <v>243</v>
      </c>
      <c r="N56" s="10">
        <v>41963</v>
      </c>
      <c r="O56" s="5" t="s">
        <v>65</v>
      </c>
      <c r="P56" s="5">
        <v>1022</v>
      </c>
      <c r="Q56" s="11" t="s">
        <v>324</v>
      </c>
      <c r="R56" s="9" t="s">
        <v>65</v>
      </c>
      <c r="S56" s="9" t="s">
        <v>65</v>
      </c>
      <c r="T56" s="9">
        <v>1920.48</v>
      </c>
      <c r="U56" s="9">
        <f t="shared" si="4"/>
        <v>1920.48</v>
      </c>
      <c r="V56" s="9" t="str">
        <f t="shared" si="3"/>
        <v>Gov't Lease</v>
      </c>
      <c r="W56" s="15" t="s">
        <v>272</v>
      </c>
      <c r="X56" s="15" t="s">
        <v>272</v>
      </c>
      <c r="Y56" t="s">
        <v>5</v>
      </c>
      <c r="Z56" t="s">
        <v>40</v>
      </c>
      <c r="AA56" t="s">
        <v>323</v>
      </c>
      <c r="AB56" t="s">
        <v>323</v>
      </c>
      <c r="AC56" s="19" t="s">
        <v>546</v>
      </c>
      <c r="AD56" s="19" t="s">
        <v>461</v>
      </c>
      <c r="AE56" s="37">
        <v>99</v>
      </c>
      <c r="AF56" s="29">
        <v>4546000</v>
      </c>
      <c r="AG56" s="22" t="s">
        <v>65</v>
      </c>
      <c r="AH56" s="25" t="s">
        <v>65</v>
      </c>
      <c r="AI56" s="27" t="s">
        <v>65</v>
      </c>
      <c r="AJ56" s="46" t="s">
        <v>243</v>
      </c>
      <c r="AK56" s="11" t="s">
        <v>65</v>
      </c>
    </row>
    <row r="57" spans="1:37" x14ac:dyDescent="0.25">
      <c r="A57" s="17" t="s">
        <v>461</v>
      </c>
      <c r="B57" s="1">
        <v>40802</v>
      </c>
      <c r="C57">
        <v>92</v>
      </c>
      <c r="D57">
        <v>37</v>
      </c>
      <c r="E57">
        <v>28</v>
      </c>
      <c r="F57" t="s">
        <v>243</v>
      </c>
      <c r="G57" s="10">
        <v>40791</v>
      </c>
      <c r="H57" t="s">
        <v>356</v>
      </c>
      <c r="I57" t="s">
        <v>244</v>
      </c>
      <c r="J57" s="10" t="s">
        <v>65</v>
      </c>
      <c r="K57" t="s">
        <v>65</v>
      </c>
      <c r="L57" t="s">
        <v>357</v>
      </c>
      <c r="M57" t="s">
        <v>244</v>
      </c>
      <c r="N57" s="11" t="s">
        <v>65</v>
      </c>
      <c r="O57" s="5" t="s">
        <v>65</v>
      </c>
      <c r="P57" s="5" t="s">
        <v>65</v>
      </c>
      <c r="Q57" s="11" t="s">
        <v>65</v>
      </c>
      <c r="R57" s="9">
        <v>18233</v>
      </c>
      <c r="S57" s="9" t="s">
        <v>65</v>
      </c>
      <c r="T57" s="9" t="s">
        <v>65</v>
      </c>
      <c r="U57" s="9">
        <f t="shared" si="4"/>
        <v>18233</v>
      </c>
      <c r="V57" s="9" t="str">
        <f t="shared" si="3"/>
        <v>Village Transfer - 90day</v>
      </c>
      <c r="W57" t="s">
        <v>337</v>
      </c>
      <c r="X57" t="s">
        <v>70</v>
      </c>
      <c r="Y57" t="s">
        <v>7</v>
      </c>
      <c r="Z57" t="s">
        <v>7</v>
      </c>
      <c r="AA57" s="33" t="s">
        <v>537</v>
      </c>
      <c r="AB57" t="s">
        <v>358</v>
      </c>
      <c r="AC57" s="19" t="s">
        <v>546</v>
      </c>
      <c r="AD57" t="s">
        <v>461</v>
      </c>
      <c r="AE57" s="37"/>
      <c r="AG57" s="22" t="s">
        <v>65</v>
      </c>
      <c r="AH57" s="25" t="s">
        <v>65</v>
      </c>
      <c r="AJ57" s="46" t="s">
        <v>65</v>
      </c>
      <c r="AK57" s="11" t="s">
        <v>65</v>
      </c>
    </row>
    <row r="58" spans="1:37" x14ac:dyDescent="0.25">
      <c r="A58" s="17" t="s">
        <v>461</v>
      </c>
      <c r="B58" s="1">
        <v>41649</v>
      </c>
      <c r="C58">
        <v>95</v>
      </c>
      <c r="D58">
        <v>2</v>
      </c>
      <c r="E58">
        <v>11</v>
      </c>
      <c r="F58" t="s">
        <v>243</v>
      </c>
      <c r="G58" s="10">
        <v>40785</v>
      </c>
      <c r="H58" t="s">
        <v>359</v>
      </c>
      <c r="I58" t="s">
        <v>243</v>
      </c>
      <c r="J58" s="10">
        <v>41621</v>
      </c>
      <c r="K58" t="s">
        <v>239</v>
      </c>
      <c r="L58" t="s">
        <v>116</v>
      </c>
      <c r="M58" t="s">
        <v>244</v>
      </c>
      <c r="N58" s="11" t="s">
        <v>65</v>
      </c>
      <c r="O58" s="5" t="s">
        <v>65</v>
      </c>
      <c r="P58" s="5" t="s">
        <v>65</v>
      </c>
      <c r="Q58" s="11" t="s">
        <v>65</v>
      </c>
      <c r="R58" s="9">
        <v>344.13</v>
      </c>
      <c r="S58" s="9">
        <v>344.13</v>
      </c>
      <c r="T58" s="9" t="s">
        <v>65</v>
      </c>
      <c r="U58" s="9">
        <f t="shared" si="4"/>
        <v>344.13</v>
      </c>
      <c r="V58" s="9" t="str">
        <f t="shared" si="3"/>
        <v>Village Transfer - 90 &amp; 30day</v>
      </c>
      <c r="W58" t="s">
        <v>70</v>
      </c>
      <c r="X58" t="s">
        <v>70</v>
      </c>
      <c r="Y58" t="s">
        <v>2</v>
      </c>
      <c r="Z58" t="s">
        <v>50</v>
      </c>
      <c r="AA58" t="s">
        <v>505</v>
      </c>
      <c r="AB58" s="4" t="s">
        <v>240</v>
      </c>
      <c r="AC58" s="19" t="s">
        <v>546</v>
      </c>
      <c r="AD58" s="19" t="s">
        <v>461</v>
      </c>
      <c r="AE58" s="38"/>
      <c r="AF58" s="30"/>
      <c r="AG58" s="23" t="s">
        <v>65</v>
      </c>
      <c r="AH58" s="5" t="s">
        <v>65</v>
      </c>
      <c r="AJ58" s="46" t="s">
        <v>244</v>
      </c>
      <c r="AK58" s="11" t="s">
        <v>574</v>
      </c>
    </row>
    <row r="59" spans="1:37" x14ac:dyDescent="0.25">
      <c r="A59" s="17" t="s">
        <v>461</v>
      </c>
      <c r="B59" s="1">
        <v>41999</v>
      </c>
      <c r="C59">
        <v>95</v>
      </c>
      <c r="D59">
        <v>52</v>
      </c>
      <c r="E59">
        <v>33</v>
      </c>
      <c r="F59" t="s">
        <v>243</v>
      </c>
      <c r="G59" s="10">
        <v>41983</v>
      </c>
      <c r="H59" t="s">
        <v>235</v>
      </c>
      <c r="I59" t="s">
        <v>244</v>
      </c>
      <c r="J59" s="10" t="s">
        <v>65</v>
      </c>
      <c r="K59" t="s">
        <v>65</v>
      </c>
      <c r="L59" t="s">
        <v>116</v>
      </c>
      <c r="M59" t="s">
        <v>244</v>
      </c>
      <c r="N59" s="11" t="s">
        <v>65</v>
      </c>
      <c r="O59" s="5" t="s">
        <v>65</v>
      </c>
      <c r="P59" s="5" t="s">
        <v>65</v>
      </c>
      <c r="Q59" s="11" t="s">
        <v>65</v>
      </c>
      <c r="R59" s="9">
        <v>3004.11</v>
      </c>
      <c r="S59" s="9" t="s">
        <v>65</v>
      </c>
      <c r="T59" s="9" t="s">
        <v>65</v>
      </c>
      <c r="U59" s="9">
        <f t="shared" si="4"/>
        <v>3004.11</v>
      </c>
      <c r="V59" s="9" t="str">
        <f t="shared" si="3"/>
        <v>Village Transfer - 90day</v>
      </c>
      <c r="W59" t="s">
        <v>234</v>
      </c>
      <c r="X59" t="s">
        <v>70</v>
      </c>
      <c r="Y59" t="s">
        <v>3</v>
      </c>
      <c r="Z59" t="s">
        <v>578</v>
      </c>
      <c r="AA59" t="s">
        <v>496</v>
      </c>
      <c r="AB59" t="s">
        <v>233</v>
      </c>
      <c r="AC59" s="19" t="s">
        <v>546</v>
      </c>
      <c r="AD59" s="19" t="s">
        <v>461</v>
      </c>
      <c r="AE59" s="37"/>
      <c r="AG59" s="22" t="s">
        <v>65</v>
      </c>
      <c r="AH59" s="25" t="s">
        <v>65</v>
      </c>
      <c r="AI59" s="27" t="s">
        <v>65</v>
      </c>
      <c r="AJ59" s="46" t="s">
        <v>65</v>
      </c>
      <c r="AK59" s="11" t="s">
        <v>65</v>
      </c>
    </row>
    <row r="60" spans="1:37" hidden="1" x14ac:dyDescent="0.25">
      <c r="A60" s="17" t="s">
        <v>461</v>
      </c>
      <c r="B60" s="1">
        <v>42230</v>
      </c>
      <c r="C60">
        <v>96</v>
      </c>
      <c r="D60">
        <v>33</v>
      </c>
      <c r="E60">
        <v>16</v>
      </c>
      <c r="F60" t="s">
        <v>243</v>
      </c>
      <c r="G60" s="10">
        <v>42095</v>
      </c>
      <c r="H60" t="s">
        <v>166</v>
      </c>
      <c r="I60" t="s">
        <v>243</v>
      </c>
      <c r="J60" s="10">
        <v>42222</v>
      </c>
      <c r="K60" t="s">
        <v>65</v>
      </c>
      <c r="L60" t="s">
        <v>98</v>
      </c>
      <c r="M60" t="s">
        <v>244</v>
      </c>
      <c r="N60" s="11" t="s">
        <v>65</v>
      </c>
      <c r="O60" s="5" t="s">
        <v>65</v>
      </c>
      <c r="P60" s="5" t="s">
        <v>65</v>
      </c>
      <c r="Q60" s="11" t="s">
        <v>65</v>
      </c>
      <c r="R60" s="9">
        <v>93.8</v>
      </c>
      <c r="S60" s="9">
        <v>93.8</v>
      </c>
      <c r="T60" s="9" t="s">
        <v>65</v>
      </c>
      <c r="U60" s="9">
        <f t="shared" si="4"/>
        <v>93.8</v>
      </c>
      <c r="V60" s="9" t="str">
        <f t="shared" si="3"/>
        <v>Village Transfer - 90 &amp; 30day</v>
      </c>
      <c r="W60" t="s">
        <v>87</v>
      </c>
      <c r="X60" t="s">
        <v>70</v>
      </c>
      <c r="Y60" t="s">
        <v>8</v>
      </c>
      <c r="Z60" t="s">
        <v>0</v>
      </c>
      <c r="AA60" t="s">
        <v>507</v>
      </c>
      <c r="AB60" t="s">
        <v>99</v>
      </c>
      <c r="AC60" s="19" t="s">
        <v>546</v>
      </c>
      <c r="AD60" s="19" t="s">
        <v>461</v>
      </c>
      <c r="AE60" s="37"/>
      <c r="AG60" s="22" t="s">
        <v>65</v>
      </c>
      <c r="AH60" s="25" t="s">
        <v>65</v>
      </c>
      <c r="AI60" s="27" t="s">
        <v>65</v>
      </c>
      <c r="AJ60" s="46" t="s">
        <v>244</v>
      </c>
      <c r="AK60" s="26" t="s">
        <v>574</v>
      </c>
    </row>
    <row r="61" spans="1:37" hidden="1" x14ac:dyDescent="0.25">
      <c r="A61" s="17" t="s">
        <v>471</v>
      </c>
      <c r="B61" s="7">
        <v>42223</v>
      </c>
      <c r="C61" s="5">
        <v>96</v>
      </c>
      <c r="D61" s="5">
        <v>32</v>
      </c>
      <c r="E61" s="5">
        <v>7</v>
      </c>
      <c r="F61" t="s">
        <v>244</v>
      </c>
      <c r="G61" s="10" t="s">
        <v>65</v>
      </c>
      <c r="H61" t="s">
        <v>65</v>
      </c>
      <c r="I61" t="s">
        <v>244</v>
      </c>
      <c r="J61" s="10" t="s">
        <v>65</v>
      </c>
      <c r="K61" t="s">
        <v>65</v>
      </c>
      <c r="L61" t="s">
        <v>480</v>
      </c>
      <c r="M61" t="s">
        <v>243</v>
      </c>
      <c r="N61" s="10">
        <v>42193</v>
      </c>
      <c r="O61" s="5">
        <v>44418</v>
      </c>
      <c r="P61" s="5" t="s">
        <v>320</v>
      </c>
      <c r="Q61" s="11" t="s">
        <v>321</v>
      </c>
      <c r="R61" s="9" t="s">
        <v>65</v>
      </c>
      <c r="S61" s="9" t="s">
        <v>65</v>
      </c>
      <c r="T61" s="9">
        <v>27.83</v>
      </c>
      <c r="U61" s="9">
        <f t="shared" si="4"/>
        <v>27.83</v>
      </c>
      <c r="V61" s="9" t="str">
        <f t="shared" si="3"/>
        <v>Gov't Lease</v>
      </c>
      <c r="W61" s="15" t="s">
        <v>87</v>
      </c>
      <c r="X61" s="15" t="s">
        <v>70</v>
      </c>
      <c r="Y61" t="s">
        <v>122</v>
      </c>
      <c r="Z61" s="11" t="s">
        <v>341</v>
      </c>
      <c r="AA61" s="11" t="s">
        <v>508</v>
      </c>
      <c r="AB61" s="11" t="s">
        <v>322</v>
      </c>
      <c r="AC61" s="19" t="s">
        <v>546</v>
      </c>
      <c r="AD61" s="19" t="s">
        <v>461</v>
      </c>
      <c r="AE61" s="37">
        <v>66</v>
      </c>
      <c r="AF61" s="29">
        <v>11132000</v>
      </c>
      <c r="AG61" s="22" t="s">
        <v>65</v>
      </c>
      <c r="AH61" s="25" t="s">
        <v>65</v>
      </c>
      <c r="AI61" s="27" t="s">
        <v>65</v>
      </c>
      <c r="AJ61" s="46" t="s">
        <v>243</v>
      </c>
      <c r="AK61" s="11" t="s">
        <v>65</v>
      </c>
    </row>
    <row r="62" spans="1:37" hidden="1" x14ac:dyDescent="0.25">
      <c r="A62" s="17" t="s">
        <v>461</v>
      </c>
      <c r="B62" s="1">
        <v>42209</v>
      </c>
      <c r="C62">
        <v>96</v>
      </c>
      <c r="D62">
        <v>30</v>
      </c>
      <c r="E62">
        <v>44</v>
      </c>
      <c r="F62" t="s">
        <v>243</v>
      </c>
      <c r="G62" s="10">
        <v>42185</v>
      </c>
      <c r="H62" t="s">
        <v>103</v>
      </c>
      <c r="I62" t="s">
        <v>244</v>
      </c>
      <c r="J62" s="10" t="s">
        <v>65</v>
      </c>
      <c r="K62" t="s">
        <v>65</v>
      </c>
      <c r="L62" t="s">
        <v>104</v>
      </c>
      <c r="M62" t="s">
        <v>244</v>
      </c>
      <c r="N62" s="11" t="s">
        <v>65</v>
      </c>
      <c r="O62" s="5" t="s">
        <v>65</v>
      </c>
      <c r="P62" s="5" t="s">
        <v>65</v>
      </c>
      <c r="Q62" s="11" t="s">
        <v>65</v>
      </c>
      <c r="R62" s="9">
        <v>1.68</v>
      </c>
      <c r="S62" s="9" t="s">
        <v>65</v>
      </c>
      <c r="T62" s="9" t="s">
        <v>65</v>
      </c>
      <c r="U62" s="9">
        <f t="shared" si="4"/>
        <v>1.68</v>
      </c>
      <c r="V62" s="9" t="str">
        <f t="shared" si="3"/>
        <v>Village Transfer - 90day</v>
      </c>
      <c r="W62" t="s">
        <v>87</v>
      </c>
      <c r="X62" t="s">
        <v>70</v>
      </c>
      <c r="Y62" t="s">
        <v>8</v>
      </c>
      <c r="Z62" t="s">
        <v>0</v>
      </c>
      <c r="AA62" s="33" t="s">
        <v>397</v>
      </c>
      <c r="AB62" t="s">
        <v>102</v>
      </c>
      <c r="AC62" s="19" t="s">
        <v>546</v>
      </c>
      <c r="AD62" s="19" t="s">
        <v>461</v>
      </c>
      <c r="AE62" s="37"/>
      <c r="AG62" s="22" t="s">
        <v>65</v>
      </c>
      <c r="AH62" s="25" t="s">
        <v>65</v>
      </c>
      <c r="AI62" s="27" t="s">
        <v>65</v>
      </c>
      <c r="AJ62" s="46" t="s">
        <v>65</v>
      </c>
      <c r="AK62" s="11" t="s">
        <v>65</v>
      </c>
    </row>
    <row r="63" spans="1:37" hidden="1" x14ac:dyDescent="0.25">
      <c r="A63" s="17" t="s">
        <v>461</v>
      </c>
      <c r="B63" s="1">
        <v>42202</v>
      </c>
      <c r="C63">
        <v>96</v>
      </c>
      <c r="D63">
        <v>29</v>
      </c>
      <c r="E63">
        <v>32</v>
      </c>
      <c r="F63" t="s">
        <v>243</v>
      </c>
      <c r="G63" s="10">
        <v>42185</v>
      </c>
      <c r="H63" t="s">
        <v>106</v>
      </c>
      <c r="I63" t="s">
        <v>244</v>
      </c>
      <c r="J63" s="10" t="s">
        <v>65</v>
      </c>
      <c r="K63" t="s">
        <v>65</v>
      </c>
      <c r="L63" t="s">
        <v>109</v>
      </c>
      <c r="M63" t="s">
        <v>244</v>
      </c>
      <c r="N63" s="11" t="s">
        <v>65</v>
      </c>
      <c r="O63" s="5" t="s">
        <v>65</v>
      </c>
      <c r="P63" s="5" t="s">
        <v>65</v>
      </c>
      <c r="Q63" s="11" t="s">
        <v>65</v>
      </c>
      <c r="R63" s="9">
        <v>33.340000000000003</v>
      </c>
      <c r="S63" s="9" t="s">
        <v>65</v>
      </c>
      <c r="T63" s="9" t="s">
        <v>65</v>
      </c>
      <c r="U63" s="9">
        <f t="shared" si="4"/>
        <v>33.340000000000003</v>
      </c>
      <c r="V63" s="9" t="str">
        <f t="shared" si="3"/>
        <v>Village Transfer - 90day</v>
      </c>
      <c r="W63" t="s">
        <v>70</v>
      </c>
      <c r="X63" t="s">
        <v>70</v>
      </c>
      <c r="Y63" t="s">
        <v>18</v>
      </c>
      <c r="Z63" t="s">
        <v>107</v>
      </c>
      <c r="AA63" t="s">
        <v>509</v>
      </c>
      <c r="AB63" t="s">
        <v>108</v>
      </c>
      <c r="AC63" s="19" t="s">
        <v>546</v>
      </c>
      <c r="AD63" s="19" t="s">
        <v>461</v>
      </c>
      <c r="AE63" s="37"/>
      <c r="AG63" s="22" t="s">
        <v>65</v>
      </c>
      <c r="AH63" s="25" t="s">
        <v>65</v>
      </c>
      <c r="AI63" s="27" t="s">
        <v>65</v>
      </c>
      <c r="AJ63" s="46" t="s">
        <v>65</v>
      </c>
      <c r="AK63" s="11" t="s">
        <v>65</v>
      </c>
    </row>
    <row r="64" spans="1:37" hidden="1" x14ac:dyDescent="0.25">
      <c r="A64" s="17" t="s">
        <v>461</v>
      </c>
      <c r="B64" s="1">
        <v>42181</v>
      </c>
      <c r="C64">
        <v>96</v>
      </c>
      <c r="D64">
        <v>26</v>
      </c>
      <c r="E64">
        <v>22</v>
      </c>
      <c r="F64" t="s">
        <v>243</v>
      </c>
      <c r="G64" s="10">
        <v>42174</v>
      </c>
      <c r="H64" t="s">
        <v>115</v>
      </c>
      <c r="I64" t="s">
        <v>244</v>
      </c>
      <c r="J64" s="10" t="s">
        <v>65</v>
      </c>
      <c r="K64" t="s">
        <v>65</v>
      </c>
      <c r="L64" t="s">
        <v>114</v>
      </c>
      <c r="M64" t="s">
        <v>244</v>
      </c>
      <c r="N64" s="11" t="s">
        <v>65</v>
      </c>
      <c r="O64" s="5" t="s">
        <v>65</v>
      </c>
      <c r="P64" s="5" t="s">
        <v>65</v>
      </c>
      <c r="Q64" s="11" t="s">
        <v>65</v>
      </c>
      <c r="R64" s="9">
        <v>18.45</v>
      </c>
      <c r="S64" s="9" t="s">
        <v>65</v>
      </c>
      <c r="T64" s="9" t="s">
        <v>65</v>
      </c>
      <c r="U64" s="9">
        <f t="shared" si="4"/>
        <v>18.45</v>
      </c>
      <c r="V64" s="9" t="str">
        <f t="shared" si="3"/>
        <v>Village Transfer - 90day</v>
      </c>
      <c r="W64" t="s">
        <v>87</v>
      </c>
      <c r="X64" t="s">
        <v>70</v>
      </c>
      <c r="Y64" t="s">
        <v>113</v>
      </c>
      <c r="Z64" t="s">
        <v>112</v>
      </c>
      <c r="AA64" s="33" t="s">
        <v>561</v>
      </c>
      <c r="AB64" t="s">
        <v>111</v>
      </c>
      <c r="AC64" s="19" t="s">
        <v>546</v>
      </c>
      <c r="AD64" s="19" t="s">
        <v>461</v>
      </c>
      <c r="AE64" s="37"/>
      <c r="AG64" s="22" t="s">
        <v>65</v>
      </c>
      <c r="AH64" s="25" t="s">
        <v>65</v>
      </c>
      <c r="AI64" s="27" t="s">
        <v>65</v>
      </c>
      <c r="AJ64" s="46" t="s">
        <v>65</v>
      </c>
      <c r="AK64" s="11" t="s">
        <v>65</v>
      </c>
    </row>
    <row r="65" spans="1:37" hidden="1" x14ac:dyDescent="0.25">
      <c r="A65" s="17" t="s">
        <v>461</v>
      </c>
      <c r="B65" s="1">
        <v>42181</v>
      </c>
      <c r="C65">
        <v>96</v>
      </c>
      <c r="D65">
        <v>26</v>
      </c>
      <c r="E65">
        <v>24</v>
      </c>
      <c r="F65" t="s">
        <v>243</v>
      </c>
      <c r="G65" s="10">
        <v>42174</v>
      </c>
      <c r="H65" t="s">
        <v>121</v>
      </c>
      <c r="I65" t="s">
        <v>244</v>
      </c>
      <c r="J65" s="10" t="s">
        <v>65</v>
      </c>
      <c r="K65" t="s">
        <v>65</v>
      </c>
      <c r="L65" t="s">
        <v>125</v>
      </c>
      <c r="M65" t="s">
        <v>244</v>
      </c>
      <c r="N65" s="11" t="s">
        <v>65</v>
      </c>
      <c r="O65" s="5" t="s">
        <v>65</v>
      </c>
      <c r="P65" s="5" t="s">
        <v>65</v>
      </c>
      <c r="Q65" s="11" t="s">
        <v>65</v>
      </c>
      <c r="R65" s="9">
        <v>35.89</v>
      </c>
      <c r="S65" s="9" t="s">
        <v>65</v>
      </c>
      <c r="T65" s="9" t="s">
        <v>65</v>
      </c>
      <c r="U65" s="9">
        <f t="shared" si="4"/>
        <v>35.89</v>
      </c>
      <c r="V65" s="9" t="str">
        <f t="shared" si="3"/>
        <v>Village Transfer - 90day</v>
      </c>
      <c r="W65" t="s">
        <v>87</v>
      </c>
      <c r="X65" t="s">
        <v>70</v>
      </c>
      <c r="Y65" t="s">
        <v>122</v>
      </c>
      <c r="Z65" t="s">
        <v>123</v>
      </c>
      <c r="AA65" t="s">
        <v>510</v>
      </c>
      <c r="AB65" t="s">
        <v>124</v>
      </c>
      <c r="AC65" s="19" t="s">
        <v>546</v>
      </c>
      <c r="AD65" s="19" t="s">
        <v>461</v>
      </c>
      <c r="AE65" s="37"/>
      <c r="AG65" s="22" t="s">
        <v>65</v>
      </c>
      <c r="AH65" s="25" t="s">
        <v>65</v>
      </c>
      <c r="AI65" s="27" t="s">
        <v>65</v>
      </c>
      <c r="AJ65" s="46" t="s">
        <v>65</v>
      </c>
      <c r="AK65" s="11" t="s">
        <v>65</v>
      </c>
    </row>
    <row r="66" spans="1:37" hidden="1" x14ac:dyDescent="0.25">
      <c r="A66" s="17" t="s">
        <v>461</v>
      </c>
      <c r="B66" s="1">
        <v>42181</v>
      </c>
      <c r="C66">
        <v>96</v>
      </c>
      <c r="D66">
        <v>26</v>
      </c>
      <c r="E66">
        <v>25</v>
      </c>
      <c r="F66" t="s">
        <v>243</v>
      </c>
      <c r="G66" s="10">
        <v>41628</v>
      </c>
      <c r="H66" t="s">
        <v>241</v>
      </c>
      <c r="I66" t="s">
        <v>243</v>
      </c>
      <c r="J66" s="10">
        <v>42174</v>
      </c>
      <c r="K66" t="s">
        <v>126</v>
      </c>
      <c r="L66" t="s">
        <v>129</v>
      </c>
      <c r="M66" t="s">
        <v>244</v>
      </c>
      <c r="N66" s="11" t="s">
        <v>65</v>
      </c>
      <c r="O66" s="5" t="s">
        <v>65</v>
      </c>
      <c r="P66" s="5" t="s">
        <v>65</v>
      </c>
      <c r="Q66" s="11" t="s">
        <v>65</v>
      </c>
      <c r="R66" s="9">
        <v>1.24</v>
      </c>
      <c r="S66" s="9">
        <v>1.24</v>
      </c>
      <c r="T66" s="9" t="s">
        <v>65</v>
      </c>
      <c r="U66" s="9">
        <f t="shared" si="4"/>
        <v>1.24</v>
      </c>
      <c r="V66" s="9" t="str">
        <f t="shared" ref="V66:V97" si="5">IF(AND(M66="Y", I66="N", F66="N"), "Gov't Lease", IF(AND(M66="Y", OR(I66="Y", F66="Y")), "Village Transfer; Gov't Lease", IF(AND(M66="N",I66="N",F66="Y"), "Village Transfer - 90day", IF(AND(M66="N",I66="Y",F66="N"), "Village Transfer - 30day", IF(AND(M66="N",I66="Y",F66="Y"), "Village Transfer - 90 &amp; 30day","Error Kubwa")))))</f>
        <v>Village Transfer - 90 &amp; 30day</v>
      </c>
      <c r="W66" t="s">
        <v>70</v>
      </c>
      <c r="X66" t="s">
        <v>70</v>
      </c>
      <c r="Y66" t="s">
        <v>7</v>
      </c>
      <c r="Z66" t="s">
        <v>127</v>
      </c>
      <c r="AA66" s="33" t="s">
        <v>565</v>
      </c>
      <c r="AB66" t="s">
        <v>128</v>
      </c>
      <c r="AC66" s="19" t="s">
        <v>546</v>
      </c>
      <c r="AD66" s="19" t="s">
        <v>461</v>
      </c>
      <c r="AE66" s="37"/>
      <c r="AG66" s="22" t="s">
        <v>65</v>
      </c>
      <c r="AH66" s="25" t="s">
        <v>65</v>
      </c>
      <c r="AI66" s="27" t="s">
        <v>65</v>
      </c>
      <c r="AJ66" s="46" t="s">
        <v>244</v>
      </c>
      <c r="AK66" s="26" t="s">
        <v>574</v>
      </c>
    </row>
    <row r="67" spans="1:37" x14ac:dyDescent="0.25">
      <c r="A67" s="17" t="s">
        <v>461</v>
      </c>
      <c r="B67" s="1">
        <v>41740</v>
      </c>
      <c r="C67">
        <v>95</v>
      </c>
      <c r="D67">
        <v>15</v>
      </c>
      <c r="E67">
        <v>28</v>
      </c>
      <c r="F67" t="s">
        <v>243</v>
      </c>
      <c r="G67" s="10">
        <v>41718</v>
      </c>
      <c r="H67" t="s">
        <v>343</v>
      </c>
      <c r="I67" t="s">
        <v>244</v>
      </c>
      <c r="J67" s="10" t="s">
        <v>65</v>
      </c>
      <c r="K67" t="s">
        <v>65</v>
      </c>
      <c r="L67" t="s">
        <v>116</v>
      </c>
      <c r="M67" t="s">
        <v>244</v>
      </c>
      <c r="N67" s="11" t="s">
        <v>65</v>
      </c>
      <c r="O67" s="5" t="s">
        <v>65</v>
      </c>
      <c r="P67" s="5" t="s">
        <v>65</v>
      </c>
      <c r="Q67" s="11" t="s">
        <v>65</v>
      </c>
      <c r="R67" s="9">
        <v>4205.3119999999999</v>
      </c>
      <c r="S67" s="9" t="s">
        <v>65</v>
      </c>
      <c r="T67" s="9" t="s">
        <v>65</v>
      </c>
      <c r="U67" s="9">
        <f t="shared" si="4"/>
        <v>4205.3119999999999</v>
      </c>
      <c r="V67" s="9" t="str">
        <f t="shared" si="5"/>
        <v>Village Transfer - 90day</v>
      </c>
      <c r="W67" t="s">
        <v>70</v>
      </c>
      <c r="X67" t="s">
        <v>70</v>
      </c>
      <c r="Y67" t="s">
        <v>7</v>
      </c>
      <c r="Z67" t="s">
        <v>16</v>
      </c>
      <c r="AA67" t="s">
        <v>517</v>
      </c>
      <c r="AB67" s="4" t="s">
        <v>344</v>
      </c>
      <c r="AC67" s="19" t="s">
        <v>546</v>
      </c>
      <c r="AD67" s="19" t="s">
        <v>461</v>
      </c>
      <c r="AE67" s="38"/>
      <c r="AF67" s="30"/>
      <c r="AG67" s="23">
        <v>3882</v>
      </c>
      <c r="AH67" s="5" t="s">
        <v>442</v>
      </c>
      <c r="AI67" t="s">
        <v>446</v>
      </c>
      <c r="AJ67" s="46" t="s">
        <v>65</v>
      </c>
      <c r="AK67" s="11" t="s">
        <v>65</v>
      </c>
    </row>
    <row r="68" spans="1:37" hidden="1" x14ac:dyDescent="0.25">
      <c r="A68" s="17" t="s">
        <v>461</v>
      </c>
      <c r="B68" s="1">
        <v>42139</v>
      </c>
      <c r="C68">
        <v>96</v>
      </c>
      <c r="D68">
        <v>20</v>
      </c>
      <c r="E68">
        <v>21</v>
      </c>
      <c r="F68" t="s">
        <v>243</v>
      </c>
      <c r="G68" s="10">
        <v>42122</v>
      </c>
      <c r="H68" t="s">
        <v>136</v>
      </c>
      <c r="I68" t="s">
        <v>244</v>
      </c>
      <c r="J68" s="10" t="s">
        <v>65</v>
      </c>
      <c r="K68" t="s">
        <v>65</v>
      </c>
      <c r="L68" t="s">
        <v>137</v>
      </c>
      <c r="M68" t="s">
        <v>244</v>
      </c>
      <c r="N68" s="11" t="s">
        <v>65</v>
      </c>
      <c r="O68" s="5" t="s">
        <v>65</v>
      </c>
      <c r="P68" s="5" t="s">
        <v>65</v>
      </c>
      <c r="Q68" s="11" t="s">
        <v>65</v>
      </c>
      <c r="R68" s="9">
        <v>1.71</v>
      </c>
      <c r="S68" s="9" t="s">
        <v>65</v>
      </c>
      <c r="T68" s="9" t="s">
        <v>65</v>
      </c>
      <c r="U68" s="9">
        <f t="shared" si="4"/>
        <v>1.71</v>
      </c>
      <c r="V68" s="9" t="str">
        <f t="shared" si="5"/>
        <v>Village Transfer - 90day</v>
      </c>
      <c r="W68" t="s">
        <v>87</v>
      </c>
      <c r="X68" t="s">
        <v>70</v>
      </c>
      <c r="Y68" t="s">
        <v>113</v>
      </c>
      <c r="Z68" t="s">
        <v>138</v>
      </c>
      <c r="AA68" s="33" t="s">
        <v>139</v>
      </c>
      <c r="AB68" t="s">
        <v>139</v>
      </c>
      <c r="AC68" s="19" t="s">
        <v>546</v>
      </c>
      <c r="AD68" s="19" t="s">
        <v>461</v>
      </c>
      <c r="AE68" s="37"/>
      <c r="AG68" s="22" t="s">
        <v>65</v>
      </c>
      <c r="AH68" s="25" t="s">
        <v>65</v>
      </c>
      <c r="AI68" s="27" t="s">
        <v>65</v>
      </c>
      <c r="AJ68" s="46" t="s">
        <v>65</v>
      </c>
      <c r="AK68" s="11" t="s">
        <v>65</v>
      </c>
    </row>
    <row r="69" spans="1:37" hidden="1" x14ac:dyDescent="0.25">
      <c r="A69" s="17" t="s">
        <v>461</v>
      </c>
      <c r="B69" s="1">
        <v>42139</v>
      </c>
      <c r="C69">
        <v>96</v>
      </c>
      <c r="D69">
        <v>20</v>
      </c>
      <c r="E69">
        <v>21</v>
      </c>
      <c r="F69" t="s">
        <v>243</v>
      </c>
      <c r="G69" s="10">
        <v>42122</v>
      </c>
      <c r="H69" t="s">
        <v>140</v>
      </c>
      <c r="I69" t="s">
        <v>244</v>
      </c>
      <c r="J69" s="10" t="s">
        <v>65</v>
      </c>
      <c r="K69" t="s">
        <v>65</v>
      </c>
      <c r="L69" t="s">
        <v>141</v>
      </c>
      <c r="M69" t="s">
        <v>244</v>
      </c>
      <c r="N69" s="11" t="s">
        <v>65</v>
      </c>
      <c r="O69" s="5" t="s">
        <v>65</v>
      </c>
      <c r="P69" s="5" t="s">
        <v>65</v>
      </c>
      <c r="Q69" s="11" t="s">
        <v>65</v>
      </c>
      <c r="R69" s="9">
        <v>43.28</v>
      </c>
      <c r="S69" s="9" t="s">
        <v>65</v>
      </c>
      <c r="T69" s="9" t="s">
        <v>65</v>
      </c>
      <c r="U69" s="9">
        <f t="shared" si="4"/>
        <v>43.28</v>
      </c>
      <c r="V69" s="9" t="str">
        <f t="shared" si="5"/>
        <v>Village Transfer - 90day</v>
      </c>
      <c r="W69" t="s">
        <v>87</v>
      </c>
      <c r="X69" t="s">
        <v>70</v>
      </c>
      <c r="Y69" t="s">
        <v>18</v>
      </c>
      <c r="Z69" t="s">
        <v>107</v>
      </c>
      <c r="AA69" t="s">
        <v>512</v>
      </c>
      <c r="AB69" t="s">
        <v>142</v>
      </c>
      <c r="AC69" s="19" t="s">
        <v>546</v>
      </c>
      <c r="AD69" s="19" t="s">
        <v>461</v>
      </c>
      <c r="AE69" s="37"/>
      <c r="AG69" s="22" t="s">
        <v>65</v>
      </c>
      <c r="AH69" s="25" t="s">
        <v>65</v>
      </c>
      <c r="AI69" s="27" t="s">
        <v>65</v>
      </c>
      <c r="AJ69" s="46" t="s">
        <v>65</v>
      </c>
      <c r="AK69" s="11" t="s">
        <v>65</v>
      </c>
    </row>
    <row r="70" spans="1:37" hidden="1" x14ac:dyDescent="0.25">
      <c r="A70" s="17" t="s">
        <v>461</v>
      </c>
      <c r="B70" s="1">
        <v>42118</v>
      </c>
      <c r="C70">
        <v>96</v>
      </c>
      <c r="D70">
        <v>17</v>
      </c>
      <c r="E70">
        <v>45</v>
      </c>
      <c r="F70" t="s">
        <v>243</v>
      </c>
      <c r="G70" s="10">
        <v>42095</v>
      </c>
      <c r="H70" t="s">
        <v>146</v>
      </c>
      <c r="I70" t="s">
        <v>244</v>
      </c>
      <c r="J70" s="10" t="s">
        <v>65</v>
      </c>
      <c r="K70" t="s">
        <v>65</v>
      </c>
      <c r="L70" t="s">
        <v>147</v>
      </c>
      <c r="M70" t="s">
        <v>244</v>
      </c>
      <c r="N70" s="11" t="s">
        <v>65</v>
      </c>
      <c r="O70" s="5" t="s">
        <v>65</v>
      </c>
      <c r="P70" s="5" t="s">
        <v>65</v>
      </c>
      <c r="Q70" s="11" t="s">
        <v>65</v>
      </c>
      <c r="R70" s="9">
        <v>10</v>
      </c>
      <c r="S70" s="9" t="s">
        <v>65</v>
      </c>
      <c r="T70" s="9" t="s">
        <v>65</v>
      </c>
      <c r="U70" s="9">
        <f t="shared" si="4"/>
        <v>10</v>
      </c>
      <c r="V70" s="9" t="str">
        <f t="shared" si="5"/>
        <v>Village Transfer - 90day</v>
      </c>
      <c r="W70" t="s">
        <v>87</v>
      </c>
      <c r="X70" t="s">
        <v>70</v>
      </c>
      <c r="Y70" t="s">
        <v>8</v>
      </c>
      <c r="Z70" t="s">
        <v>0</v>
      </c>
      <c r="AA70" s="33" t="s">
        <v>397</v>
      </c>
      <c r="AB70" t="s">
        <v>102</v>
      </c>
      <c r="AC70" s="19" t="s">
        <v>546</v>
      </c>
      <c r="AD70" s="19" t="s">
        <v>461</v>
      </c>
      <c r="AE70" s="37"/>
      <c r="AG70" s="22" t="s">
        <v>65</v>
      </c>
      <c r="AH70" s="25" t="s">
        <v>65</v>
      </c>
      <c r="AI70" s="27" t="s">
        <v>65</v>
      </c>
      <c r="AJ70" s="46" t="s">
        <v>65</v>
      </c>
      <c r="AK70" s="11" t="s">
        <v>65</v>
      </c>
    </row>
    <row r="71" spans="1:37" x14ac:dyDescent="0.25">
      <c r="A71" s="17" t="s">
        <v>461</v>
      </c>
      <c r="B71" s="1">
        <v>42258</v>
      </c>
      <c r="C71">
        <v>96</v>
      </c>
      <c r="D71">
        <v>37</v>
      </c>
      <c r="E71">
        <v>22</v>
      </c>
      <c r="F71" t="s">
        <v>243</v>
      </c>
      <c r="G71" s="10">
        <v>41718</v>
      </c>
      <c r="H71" t="s">
        <v>238</v>
      </c>
      <c r="I71" t="s">
        <v>243</v>
      </c>
      <c r="J71" s="10">
        <v>42128</v>
      </c>
      <c r="K71" t="s">
        <v>134</v>
      </c>
      <c r="L71" t="s">
        <v>116</v>
      </c>
      <c r="M71" t="s">
        <v>243</v>
      </c>
      <c r="N71" s="10">
        <v>42223</v>
      </c>
      <c r="O71" s="5" t="s">
        <v>367</v>
      </c>
      <c r="P71" s="5" t="s">
        <v>367</v>
      </c>
      <c r="Q71" s="11" t="s">
        <v>367</v>
      </c>
      <c r="R71" s="9">
        <v>48017.01</v>
      </c>
      <c r="S71" s="9">
        <v>39817.01</v>
      </c>
      <c r="T71" s="9">
        <v>39817.01</v>
      </c>
      <c r="U71" s="9">
        <f t="shared" si="4"/>
        <v>39817.01</v>
      </c>
      <c r="V71" s="9" t="str">
        <f t="shared" si="5"/>
        <v>Village Transfer; Gov't Lease</v>
      </c>
      <c r="W71" t="s">
        <v>70</v>
      </c>
      <c r="X71" t="s">
        <v>70</v>
      </c>
      <c r="Y71" t="s">
        <v>46</v>
      </c>
      <c r="Z71" t="s">
        <v>48</v>
      </c>
      <c r="AA71" t="s">
        <v>586</v>
      </c>
      <c r="AB71" t="s">
        <v>47</v>
      </c>
      <c r="AC71" s="19" t="s">
        <v>546</v>
      </c>
      <c r="AD71" s="19" t="s">
        <v>461</v>
      </c>
      <c r="AE71" s="37"/>
      <c r="AG71" s="22" t="s">
        <v>65</v>
      </c>
      <c r="AH71" s="25" t="s">
        <v>65</v>
      </c>
      <c r="AI71" s="27" t="s">
        <v>65</v>
      </c>
      <c r="AJ71" s="46" t="s">
        <v>244</v>
      </c>
      <c r="AK71" s="11" t="s">
        <v>576</v>
      </c>
    </row>
    <row r="72" spans="1:37" x14ac:dyDescent="0.25">
      <c r="A72" s="17" t="s">
        <v>471</v>
      </c>
      <c r="B72" s="1">
        <v>42461</v>
      </c>
      <c r="C72">
        <v>97</v>
      </c>
      <c r="D72">
        <v>14</v>
      </c>
      <c r="E72">
        <v>5</v>
      </c>
      <c r="F72" t="s">
        <v>243</v>
      </c>
      <c r="G72" s="10">
        <v>42185</v>
      </c>
      <c r="H72" t="s">
        <v>105</v>
      </c>
      <c r="I72" t="s">
        <v>243</v>
      </c>
      <c r="J72" s="10">
        <v>42401</v>
      </c>
      <c r="K72" t="s">
        <v>91</v>
      </c>
      <c r="L72" t="s">
        <v>92</v>
      </c>
      <c r="M72" t="s">
        <v>243</v>
      </c>
      <c r="N72" s="10">
        <v>42460</v>
      </c>
      <c r="O72" s="5">
        <v>84990</v>
      </c>
      <c r="P72" s="5">
        <v>7332</v>
      </c>
      <c r="Q72" s="11" t="s">
        <v>34</v>
      </c>
      <c r="R72" s="9">
        <v>2277.1</v>
      </c>
      <c r="S72" s="9">
        <v>2277.1</v>
      </c>
      <c r="T72" s="9">
        <v>1963.6</v>
      </c>
      <c r="U72" s="9">
        <f t="shared" si="4"/>
        <v>1963.6</v>
      </c>
      <c r="V72" s="9" t="str">
        <f t="shared" si="5"/>
        <v>Village Transfer; Gov't Lease</v>
      </c>
      <c r="W72" t="s">
        <v>87</v>
      </c>
      <c r="X72" t="s">
        <v>70</v>
      </c>
      <c r="Y72" t="s">
        <v>8</v>
      </c>
      <c r="Z72" t="s">
        <v>0</v>
      </c>
      <c r="AA72" t="s">
        <v>498</v>
      </c>
      <c r="AB72" t="s">
        <v>313</v>
      </c>
      <c r="AC72" s="19" t="s">
        <v>546</v>
      </c>
      <c r="AD72" s="19" t="s">
        <v>461</v>
      </c>
      <c r="AE72" s="37">
        <v>99</v>
      </c>
      <c r="AF72" s="29">
        <v>14556426</v>
      </c>
      <c r="AG72" s="22" t="s">
        <v>65</v>
      </c>
      <c r="AH72" s="25" t="s">
        <v>65</v>
      </c>
      <c r="AI72" s="27" t="s">
        <v>65</v>
      </c>
      <c r="AJ72" s="46" t="s">
        <v>243</v>
      </c>
      <c r="AK72" s="11" t="s">
        <v>65</v>
      </c>
    </row>
    <row r="73" spans="1:37" hidden="1" x14ac:dyDescent="0.25">
      <c r="A73" s="17" t="s">
        <v>461</v>
      </c>
      <c r="B73" s="1">
        <v>42118</v>
      </c>
      <c r="C73">
        <v>96</v>
      </c>
      <c r="D73">
        <v>17</v>
      </c>
      <c r="E73">
        <v>48</v>
      </c>
      <c r="F73" t="s">
        <v>243</v>
      </c>
      <c r="G73" s="10">
        <v>42095</v>
      </c>
      <c r="H73" t="s">
        <v>162</v>
      </c>
      <c r="I73" t="s">
        <v>244</v>
      </c>
      <c r="J73" s="10" t="s">
        <v>65</v>
      </c>
      <c r="K73" t="s">
        <v>65</v>
      </c>
      <c r="L73" t="s">
        <v>161</v>
      </c>
      <c r="M73" t="s">
        <v>244</v>
      </c>
      <c r="N73" s="11" t="s">
        <v>65</v>
      </c>
      <c r="O73" s="5" t="s">
        <v>65</v>
      </c>
      <c r="P73" s="5" t="s">
        <v>65</v>
      </c>
      <c r="Q73" s="11" t="s">
        <v>65</v>
      </c>
      <c r="R73" s="9">
        <v>3.28</v>
      </c>
      <c r="S73" s="9" t="s">
        <v>65</v>
      </c>
      <c r="T73" s="9" t="s">
        <v>65</v>
      </c>
      <c r="U73" s="9">
        <f t="shared" si="4"/>
        <v>3.28</v>
      </c>
      <c r="V73" s="9" t="str">
        <f t="shared" si="5"/>
        <v>Village Transfer - 90day</v>
      </c>
      <c r="W73" t="s">
        <v>70</v>
      </c>
      <c r="X73" t="s">
        <v>70</v>
      </c>
      <c r="Y73" t="s">
        <v>79</v>
      </c>
      <c r="Z73" t="s">
        <v>159</v>
      </c>
      <c r="AA73" s="33" t="s">
        <v>566</v>
      </c>
      <c r="AB73" t="s">
        <v>160</v>
      </c>
      <c r="AC73" s="19" t="s">
        <v>546</v>
      </c>
      <c r="AD73" s="19" t="s">
        <v>461</v>
      </c>
      <c r="AE73" s="37"/>
      <c r="AG73" s="22" t="s">
        <v>65</v>
      </c>
      <c r="AH73" s="25" t="s">
        <v>65</v>
      </c>
      <c r="AI73" s="27" t="s">
        <v>65</v>
      </c>
      <c r="AJ73" s="46" t="s">
        <v>65</v>
      </c>
      <c r="AK73" s="11" t="s">
        <v>65</v>
      </c>
    </row>
    <row r="74" spans="1:37" hidden="1" x14ac:dyDescent="0.25">
      <c r="A74" s="17" t="s">
        <v>461</v>
      </c>
      <c r="B74" s="1">
        <v>42118</v>
      </c>
      <c r="C74">
        <v>96</v>
      </c>
      <c r="D74">
        <v>17</v>
      </c>
      <c r="E74">
        <v>48</v>
      </c>
      <c r="F74" t="s">
        <v>243</v>
      </c>
      <c r="G74" s="10">
        <v>42095</v>
      </c>
      <c r="H74" t="s">
        <v>163</v>
      </c>
      <c r="I74" t="s">
        <v>244</v>
      </c>
      <c r="J74" s="10" t="s">
        <v>65</v>
      </c>
      <c r="K74" t="s">
        <v>65</v>
      </c>
      <c r="L74" t="s">
        <v>164</v>
      </c>
      <c r="M74" t="s">
        <v>244</v>
      </c>
      <c r="N74" s="11" t="s">
        <v>65</v>
      </c>
      <c r="O74" s="5" t="s">
        <v>65</v>
      </c>
      <c r="P74" s="5" t="s">
        <v>65</v>
      </c>
      <c r="Q74" s="11" t="s">
        <v>65</v>
      </c>
      <c r="R74" s="9">
        <v>78.5</v>
      </c>
      <c r="S74" s="9" t="s">
        <v>65</v>
      </c>
      <c r="T74" s="9" t="s">
        <v>65</v>
      </c>
      <c r="U74" s="9">
        <f t="shared" si="4"/>
        <v>78.5</v>
      </c>
      <c r="V74" s="9" t="str">
        <f t="shared" si="5"/>
        <v>Village Transfer - 90day</v>
      </c>
      <c r="W74" t="s">
        <v>70</v>
      </c>
      <c r="X74" t="s">
        <v>70</v>
      </c>
      <c r="Y74" t="s">
        <v>46</v>
      </c>
      <c r="Z74" t="s">
        <v>48</v>
      </c>
      <c r="AA74" s="33" t="s">
        <v>515</v>
      </c>
      <c r="AB74" t="s">
        <v>165</v>
      </c>
      <c r="AC74" s="19" t="s">
        <v>546</v>
      </c>
      <c r="AD74" s="19" t="s">
        <v>461</v>
      </c>
      <c r="AE74" s="37"/>
      <c r="AG74" s="22" t="s">
        <v>65</v>
      </c>
      <c r="AH74" s="25" t="s">
        <v>65</v>
      </c>
      <c r="AI74" s="27" t="s">
        <v>65</v>
      </c>
      <c r="AJ74" s="46" t="s">
        <v>65</v>
      </c>
      <c r="AK74" s="11" t="s">
        <v>65</v>
      </c>
    </row>
    <row r="75" spans="1:37" hidden="1" x14ac:dyDescent="0.25">
      <c r="A75" s="17" t="s">
        <v>461</v>
      </c>
      <c r="B75" s="7">
        <v>42083</v>
      </c>
      <c r="C75" s="5">
        <v>96</v>
      </c>
      <c r="D75" s="5">
        <v>12</v>
      </c>
      <c r="E75" s="5">
        <v>28</v>
      </c>
      <c r="F75" t="s">
        <v>244</v>
      </c>
      <c r="G75" s="10" t="s">
        <v>65</v>
      </c>
      <c r="H75" t="s">
        <v>65</v>
      </c>
      <c r="I75" t="s">
        <v>244</v>
      </c>
      <c r="J75" s="10" t="s">
        <v>65</v>
      </c>
      <c r="K75" t="s">
        <v>65</v>
      </c>
      <c r="L75" t="s">
        <v>65</v>
      </c>
      <c r="M75" t="s">
        <v>243</v>
      </c>
      <c r="N75" s="10">
        <v>42068</v>
      </c>
      <c r="O75" s="5">
        <v>76793</v>
      </c>
      <c r="P75" s="5">
        <v>1034</v>
      </c>
      <c r="Q75" s="11" t="s">
        <v>316</v>
      </c>
      <c r="R75" s="9" t="s">
        <v>65</v>
      </c>
      <c r="S75" s="9" t="s">
        <v>65</v>
      </c>
      <c r="T75" s="9">
        <v>8.02</v>
      </c>
      <c r="U75" s="9">
        <f t="shared" si="4"/>
        <v>8.02</v>
      </c>
      <c r="V75" s="9" t="str">
        <f t="shared" si="5"/>
        <v>Gov't Lease</v>
      </c>
      <c r="W75" s="15" t="s">
        <v>317</v>
      </c>
      <c r="X75" s="15" t="s">
        <v>272</v>
      </c>
      <c r="Y75" s="11" t="s">
        <v>9</v>
      </c>
      <c r="Z75" s="11" t="s">
        <v>584</v>
      </c>
      <c r="AA75" s="40" t="s">
        <v>567</v>
      </c>
      <c r="AB75" s="11" t="s">
        <v>318</v>
      </c>
      <c r="AC75" s="19" t="s">
        <v>546</v>
      </c>
      <c r="AD75" s="19" t="s">
        <v>461</v>
      </c>
      <c r="AE75" s="37"/>
      <c r="AG75" s="22" t="s">
        <v>65</v>
      </c>
      <c r="AH75" s="25" t="s">
        <v>65</v>
      </c>
      <c r="AI75" s="27" t="s">
        <v>65</v>
      </c>
      <c r="AJ75" s="46" t="s">
        <v>244</v>
      </c>
      <c r="AK75" s="11" t="s">
        <v>576</v>
      </c>
    </row>
    <row r="76" spans="1:37" hidden="1" x14ac:dyDescent="0.25">
      <c r="A76" s="17" t="s">
        <v>461</v>
      </c>
      <c r="B76" s="7">
        <v>42083</v>
      </c>
      <c r="C76" s="5">
        <v>96</v>
      </c>
      <c r="D76" s="5">
        <v>12</v>
      </c>
      <c r="E76" s="5">
        <v>27</v>
      </c>
      <c r="F76" t="s">
        <v>244</v>
      </c>
      <c r="G76" s="10" t="s">
        <v>65</v>
      </c>
      <c r="H76" t="s">
        <v>65</v>
      </c>
      <c r="I76" t="s">
        <v>244</v>
      </c>
      <c r="J76" s="10" t="s">
        <v>65</v>
      </c>
      <c r="K76" t="s">
        <v>65</v>
      </c>
      <c r="L76" t="s">
        <v>65</v>
      </c>
      <c r="M76" t="s">
        <v>243</v>
      </c>
      <c r="N76" s="10">
        <v>42019</v>
      </c>
      <c r="O76" s="5" t="s">
        <v>315</v>
      </c>
      <c r="P76" s="5" t="s">
        <v>314</v>
      </c>
      <c r="Q76" s="30" t="s">
        <v>65</v>
      </c>
      <c r="R76" s="9" t="s">
        <v>65</v>
      </c>
      <c r="S76" s="9" t="s">
        <v>65</v>
      </c>
      <c r="T76" s="9">
        <f>6813/(100*100)</f>
        <v>0.68130000000000002</v>
      </c>
      <c r="U76" s="9">
        <f t="shared" si="4"/>
        <v>0.68130000000000002</v>
      </c>
      <c r="V76" s="9" t="str">
        <f t="shared" si="5"/>
        <v>Gov't Lease</v>
      </c>
      <c r="W76" s="15" t="s">
        <v>70</v>
      </c>
      <c r="X76" s="15" t="s">
        <v>70</v>
      </c>
      <c r="Y76" s="11" t="s">
        <v>14</v>
      </c>
      <c r="Z76" s="11" t="s">
        <v>12</v>
      </c>
      <c r="AA76" s="41"/>
      <c r="AB76" s="34"/>
      <c r="AC76" s="34"/>
      <c r="AD76" s="34"/>
      <c r="AE76" s="37"/>
      <c r="AG76" s="22" t="s">
        <v>65</v>
      </c>
      <c r="AH76" s="25" t="s">
        <v>65</v>
      </c>
      <c r="AI76" s="27" t="s">
        <v>65</v>
      </c>
      <c r="AJ76" s="46" t="s">
        <v>243</v>
      </c>
      <c r="AK76" s="11" t="s">
        <v>65</v>
      </c>
    </row>
    <row r="77" spans="1:37" x14ac:dyDescent="0.25">
      <c r="A77" s="17" t="s">
        <v>461</v>
      </c>
      <c r="B77" s="1">
        <v>42118</v>
      </c>
      <c r="C77">
        <v>96</v>
      </c>
      <c r="D77">
        <v>17</v>
      </c>
      <c r="E77">
        <v>47</v>
      </c>
      <c r="F77" t="s">
        <v>243</v>
      </c>
      <c r="G77" s="10">
        <v>42095</v>
      </c>
      <c r="H77" t="s">
        <v>156</v>
      </c>
      <c r="I77" t="s">
        <v>244</v>
      </c>
      <c r="J77" s="10" t="s">
        <v>65</v>
      </c>
      <c r="K77" t="s">
        <v>65</v>
      </c>
      <c r="L77" t="s">
        <v>157</v>
      </c>
      <c r="M77" t="s">
        <v>244</v>
      </c>
      <c r="N77" s="11" t="s">
        <v>65</v>
      </c>
      <c r="O77" s="5" t="s">
        <v>65</v>
      </c>
      <c r="P77" s="5" t="s">
        <v>65</v>
      </c>
      <c r="Q77" s="11" t="s">
        <v>65</v>
      </c>
      <c r="R77" s="9">
        <v>200</v>
      </c>
      <c r="S77" s="9" t="s">
        <v>65</v>
      </c>
      <c r="T77" s="9" t="s">
        <v>65</v>
      </c>
      <c r="U77" s="9">
        <f t="shared" si="4"/>
        <v>200</v>
      </c>
      <c r="V77" s="9" t="str">
        <f t="shared" si="5"/>
        <v>Village Transfer - 90day</v>
      </c>
      <c r="W77" t="s">
        <v>87</v>
      </c>
      <c r="X77" t="s">
        <v>70</v>
      </c>
      <c r="Y77" t="s">
        <v>18</v>
      </c>
      <c r="Z77" t="s">
        <v>582</v>
      </c>
      <c r="AA77" s="33" t="s">
        <v>514</v>
      </c>
      <c r="AB77" s="4" t="s">
        <v>158</v>
      </c>
      <c r="AC77" s="19" t="s">
        <v>546</v>
      </c>
      <c r="AD77" s="19" t="s">
        <v>461</v>
      </c>
      <c r="AE77" s="38"/>
      <c r="AF77" s="30"/>
      <c r="AG77" s="22" t="s">
        <v>65</v>
      </c>
      <c r="AH77" s="25" t="s">
        <v>65</v>
      </c>
      <c r="AI77" s="27" t="s">
        <v>65</v>
      </c>
      <c r="AJ77" s="46" t="s">
        <v>65</v>
      </c>
      <c r="AK77" s="11" t="s">
        <v>65</v>
      </c>
    </row>
    <row r="78" spans="1:37" x14ac:dyDescent="0.25">
      <c r="A78" s="17" t="s">
        <v>471</v>
      </c>
      <c r="B78" s="1">
        <v>41929</v>
      </c>
      <c r="C78">
        <v>95</v>
      </c>
      <c r="D78">
        <v>42</v>
      </c>
      <c r="E78">
        <v>25</v>
      </c>
      <c r="F78" t="s">
        <v>244</v>
      </c>
      <c r="G78" s="11" t="s">
        <v>65</v>
      </c>
      <c r="H78" t="s">
        <v>65</v>
      </c>
      <c r="I78" t="s">
        <v>243</v>
      </c>
      <c r="J78" s="10">
        <v>41803</v>
      </c>
      <c r="K78" t="s">
        <v>236</v>
      </c>
      <c r="L78" t="s">
        <v>477</v>
      </c>
      <c r="M78" t="s">
        <v>243</v>
      </c>
      <c r="N78" s="10">
        <v>41915</v>
      </c>
      <c r="O78" s="5">
        <v>68880</v>
      </c>
      <c r="P78" s="5">
        <v>6408</v>
      </c>
      <c r="Q78" s="11" t="s">
        <v>33</v>
      </c>
      <c r="R78" s="9" t="s">
        <v>65</v>
      </c>
      <c r="S78" s="9">
        <v>5506.8</v>
      </c>
      <c r="T78" s="9">
        <v>5506.8</v>
      </c>
      <c r="U78" s="9">
        <f t="shared" si="4"/>
        <v>5506.8</v>
      </c>
      <c r="V78" s="9" t="str">
        <f t="shared" si="5"/>
        <v>Village Transfer; Gov't Lease</v>
      </c>
      <c r="W78" t="s">
        <v>70</v>
      </c>
      <c r="X78" t="s">
        <v>70</v>
      </c>
      <c r="Y78" t="s">
        <v>8</v>
      </c>
      <c r="Z78" t="s">
        <v>6</v>
      </c>
      <c r="AA78" t="s">
        <v>516</v>
      </c>
      <c r="AB78" t="s">
        <v>237</v>
      </c>
      <c r="AC78" s="19" t="s">
        <v>546</v>
      </c>
      <c r="AD78" s="19" t="s">
        <v>461</v>
      </c>
      <c r="AE78" s="37">
        <v>99</v>
      </c>
      <c r="AF78" s="29">
        <v>15834520</v>
      </c>
      <c r="AG78" s="23">
        <v>3883</v>
      </c>
      <c r="AH78" s="5" t="s">
        <v>442</v>
      </c>
      <c r="AI78" t="s">
        <v>445</v>
      </c>
      <c r="AJ78" s="46" t="s">
        <v>243</v>
      </c>
      <c r="AK78" s="11" t="s">
        <v>65</v>
      </c>
    </row>
    <row r="79" spans="1:37" x14ac:dyDescent="0.25">
      <c r="A79" s="17" t="s">
        <v>461</v>
      </c>
      <c r="B79" s="1">
        <v>42993</v>
      </c>
      <c r="C79">
        <v>98</v>
      </c>
      <c r="D79">
        <v>37</v>
      </c>
      <c r="E79">
        <v>37</v>
      </c>
      <c r="F79" t="s">
        <v>243</v>
      </c>
      <c r="G79" s="10">
        <v>42312</v>
      </c>
      <c r="H79" t="s">
        <v>265</v>
      </c>
      <c r="I79" t="s">
        <v>243</v>
      </c>
      <c r="J79" s="10">
        <v>42610</v>
      </c>
      <c r="K79" t="s">
        <v>67</v>
      </c>
      <c r="L79" t="s">
        <v>69</v>
      </c>
      <c r="M79" t="s">
        <v>244</v>
      </c>
      <c r="N79" s="11" t="s">
        <v>65</v>
      </c>
      <c r="O79" s="5" t="s">
        <v>65</v>
      </c>
      <c r="P79" s="5" t="s">
        <v>65</v>
      </c>
      <c r="Q79" s="11" t="s">
        <v>65</v>
      </c>
      <c r="R79" s="9">
        <v>300</v>
      </c>
      <c r="S79" s="9">
        <v>300</v>
      </c>
      <c r="T79" s="9" t="s">
        <v>65</v>
      </c>
      <c r="U79" s="9">
        <f t="shared" si="4"/>
        <v>300</v>
      </c>
      <c r="V79" s="9" t="str">
        <f t="shared" si="5"/>
        <v>Village Transfer - 90 &amp; 30day</v>
      </c>
      <c r="W79" t="s">
        <v>70</v>
      </c>
      <c r="X79" t="s">
        <v>70</v>
      </c>
      <c r="Y79" t="s">
        <v>8</v>
      </c>
      <c r="Z79" t="s">
        <v>0</v>
      </c>
      <c r="AA79" t="s">
        <v>492</v>
      </c>
      <c r="AB79" s="4" t="s">
        <v>68</v>
      </c>
      <c r="AC79" s="19" t="s">
        <v>546</v>
      </c>
      <c r="AD79" s="19" t="s">
        <v>461</v>
      </c>
      <c r="AE79" s="38"/>
      <c r="AF79" s="30"/>
      <c r="AG79" s="22" t="s">
        <v>65</v>
      </c>
      <c r="AH79" s="25" t="s">
        <v>65</v>
      </c>
      <c r="AI79" s="27" t="s">
        <v>65</v>
      </c>
      <c r="AJ79" s="46" t="s">
        <v>244</v>
      </c>
      <c r="AK79" s="26" t="s">
        <v>574</v>
      </c>
    </row>
    <row r="80" spans="1:37" x14ac:dyDescent="0.25">
      <c r="A80" s="17" t="s">
        <v>461</v>
      </c>
      <c r="B80" s="1">
        <v>42321</v>
      </c>
      <c r="C80">
        <v>96</v>
      </c>
      <c r="D80">
        <v>46</v>
      </c>
      <c r="E80">
        <v>26</v>
      </c>
      <c r="F80" t="s">
        <v>243</v>
      </c>
      <c r="G80" s="10">
        <v>42312</v>
      </c>
      <c r="H80" t="s">
        <v>266</v>
      </c>
      <c r="I80" t="s">
        <v>244</v>
      </c>
      <c r="J80" s="10" t="s">
        <v>65</v>
      </c>
      <c r="K80" t="s">
        <v>65</v>
      </c>
      <c r="L80" t="s">
        <v>267</v>
      </c>
      <c r="M80" t="s">
        <v>244</v>
      </c>
      <c r="N80" s="11" t="s">
        <v>65</v>
      </c>
      <c r="O80" s="5" t="s">
        <v>65</v>
      </c>
      <c r="P80" s="5" t="s">
        <v>65</v>
      </c>
      <c r="Q80" s="11" t="s">
        <v>65</v>
      </c>
      <c r="R80" s="9">
        <v>1000</v>
      </c>
      <c r="S80" s="9" t="s">
        <v>65</v>
      </c>
      <c r="T80" s="9" t="s">
        <v>65</v>
      </c>
      <c r="U80" s="9">
        <f t="shared" ref="U80:U111" si="6">MIN(R80:T80)</f>
        <v>1000</v>
      </c>
      <c r="V80" s="9" t="str">
        <f t="shared" si="5"/>
        <v>Village Transfer - 90day</v>
      </c>
      <c r="W80" t="s">
        <v>70</v>
      </c>
      <c r="X80" t="s">
        <v>70</v>
      </c>
      <c r="Y80" t="s">
        <v>2</v>
      </c>
      <c r="Z80" t="s">
        <v>268</v>
      </c>
      <c r="AA80" t="s">
        <v>269</v>
      </c>
      <c r="AB80" s="4" t="s">
        <v>269</v>
      </c>
      <c r="AC80" s="19" t="s">
        <v>546</v>
      </c>
      <c r="AD80" s="19" t="s">
        <v>461</v>
      </c>
      <c r="AE80" s="38"/>
      <c r="AF80" s="30"/>
      <c r="AG80" s="22" t="s">
        <v>65</v>
      </c>
      <c r="AH80" s="25" t="s">
        <v>65</v>
      </c>
      <c r="AI80" s="27" t="s">
        <v>65</v>
      </c>
      <c r="AJ80" s="46" t="s">
        <v>65</v>
      </c>
      <c r="AK80" s="11" t="s">
        <v>65</v>
      </c>
    </row>
    <row r="81" spans="1:37" hidden="1" x14ac:dyDescent="0.25">
      <c r="A81" s="17" t="s">
        <v>461</v>
      </c>
      <c r="B81" s="7">
        <v>41761</v>
      </c>
      <c r="C81" s="5">
        <v>95</v>
      </c>
      <c r="D81" s="5">
        <v>18</v>
      </c>
      <c r="E81" s="5">
        <v>6</v>
      </c>
      <c r="F81" t="s">
        <v>244</v>
      </c>
      <c r="G81" s="10" t="s">
        <v>65</v>
      </c>
      <c r="H81" t="s">
        <v>65</v>
      </c>
      <c r="I81" t="s">
        <v>244</v>
      </c>
      <c r="J81" s="10" t="s">
        <v>65</v>
      </c>
      <c r="K81" t="s">
        <v>65</v>
      </c>
      <c r="L81" t="s">
        <v>65</v>
      </c>
      <c r="M81" t="s">
        <v>243</v>
      </c>
      <c r="N81" s="10">
        <v>41708</v>
      </c>
      <c r="O81" s="5">
        <v>62606</v>
      </c>
      <c r="P81" s="5">
        <v>956</v>
      </c>
      <c r="Q81" s="11" t="s">
        <v>339</v>
      </c>
      <c r="R81" s="9" t="s">
        <v>65</v>
      </c>
      <c r="S81" s="9" t="s">
        <v>65</v>
      </c>
      <c r="T81" s="9">
        <v>82.26</v>
      </c>
      <c r="U81" s="9">
        <f t="shared" si="6"/>
        <v>82.26</v>
      </c>
      <c r="V81" s="9" t="str">
        <f t="shared" si="5"/>
        <v>Gov't Lease</v>
      </c>
      <c r="W81" s="15" t="s">
        <v>87</v>
      </c>
      <c r="X81" s="15" t="s">
        <v>70</v>
      </c>
      <c r="Y81" s="11" t="s">
        <v>5</v>
      </c>
      <c r="Z81" t="s">
        <v>577</v>
      </c>
      <c r="AA81" s="11" t="s">
        <v>494</v>
      </c>
      <c r="AB81" s="11" t="s">
        <v>31</v>
      </c>
      <c r="AC81" s="19" t="s">
        <v>546</v>
      </c>
      <c r="AD81" s="19" t="s">
        <v>461</v>
      </c>
      <c r="AE81" s="37"/>
      <c r="AG81" s="22" t="s">
        <v>65</v>
      </c>
      <c r="AH81" s="25" t="s">
        <v>65</v>
      </c>
      <c r="AJ81" s="46" t="s">
        <v>243</v>
      </c>
      <c r="AK81" s="11" t="s">
        <v>65</v>
      </c>
    </row>
    <row r="82" spans="1:37" hidden="1" x14ac:dyDescent="0.25">
      <c r="A82" s="17" t="s">
        <v>461</v>
      </c>
      <c r="B82" s="1">
        <v>41761</v>
      </c>
      <c r="C82">
        <v>95</v>
      </c>
      <c r="D82">
        <v>18</v>
      </c>
      <c r="E82">
        <v>5</v>
      </c>
      <c r="F82" t="s">
        <v>244</v>
      </c>
      <c r="G82" s="10" t="s">
        <v>65</v>
      </c>
      <c r="H82" t="s">
        <v>65</v>
      </c>
      <c r="I82" t="s">
        <v>244</v>
      </c>
      <c r="J82" s="10" t="s">
        <v>65</v>
      </c>
      <c r="K82" t="s">
        <v>65</v>
      </c>
      <c r="L82" t="s">
        <v>65</v>
      </c>
      <c r="M82" t="s">
        <v>243</v>
      </c>
      <c r="N82" s="10">
        <v>41708</v>
      </c>
      <c r="O82" s="5">
        <v>21819</v>
      </c>
      <c r="P82" s="5">
        <v>9</v>
      </c>
      <c r="Q82" s="11" t="s">
        <v>32</v>
      </c>
      <c r="R82" s="9" t="s">
        <v>65</v>
      </c>
      <c r="S82" s="9" t="s">
        <v>65</v>
      </c>
      <c r="T82" s="9">
        <v>135.6</v>
      </c>
      <c r="U82" s="9">
        <f t="shared" si="6"/>
        <v>135.6</v>
      </c>
      <c r="V82" s="9" t="str">
        <f t="shared" si="5"/>
        <v>Gov't Lease</v>
      </c>
      <c r="W82" s="15" t="s">
        <v>87</v>
      </c>
      <c r="X82" s="15" t="s">
        <v>70</v>
      </c>
      <c r="Y82" t="s">
        <v>5</v>
      </c>
      <c r="Z82" t="s">
        <v>577</v>
      </c>
      <c r="AA82" t="s">
        <v>494</v>
      </c>
      <c r="AB82" t="s">
        <v>31</v>
      </c>
      <c r="AC82" s="19" t="s">
        <v>546</v>
      </c>
      <c r="AD82" s="19" t="s">
        <v>461</v>
      </c>
      <c r="AE82" s="37"/>
      <c r="AG82" s="22" t="s">
        <v>65</v>
      </c>
      <c r="AH82" s="25" t="s">
        <v>65</v>
      </c>
      <c r="AJ82" s="46" t="s">
        <v>243</v>
      </c>
      <c r="AK82" s="11" t="s">
        <v>65</v>
      </c>
    </row>
    <row r="83" spans="1:37" x14ac:dyDescent="0.25">
      <c r="A83" s="17" t="s">
        <v>461</v>
      </c>
      <c r="B83" s="1">
        <v>42258</v>
      </c>
      <c r="C83">
        <v>96</v>
      </c>
      <c r="D83">
        <v>37</v>
      </c>
      <c r="E83">
        <v>24</v>
      </c>
      <c r="F83" t="s">
        <v>243</v>
      </c>
      <c r="G83" s="10">
        <v>42234</v>
      </c>
      <c r="H83" t="s">
        <v>93</v>
      </c>
      <c r="I83" t="s">
        <v>244</v>
      </c>
      <c r="J83" s="10" t="s">
        <v>65</v>
      </c>
      <c r="K83" t="s">
        <v>65</v>
      </c>
      <c r="L83" t="s">
        <v>95</v>
      </c>
      <c r="M83" t="s">
        <v>244</v>
      </c>
      <c r="N83" s="11" t="s">
        <v>65</v>
      </c>
      <c r="O83" s="5" t="s">
        <v>65</v>
      </c>
      <c r="P83" s="5" t="s">
        <v>65</v>
      </c>
      <c r="Q83" s="11" t="s">
        <v>65</v>
      </c>
      <c r="R83" s="9">
        <v>3203.25</v>
      </c>
      <c r="S83" s="9" t="s">
        <v>65</v>
      </c>
      <c r="T83" s="9" t="s">
        <v>65</v>
      </c>
      <c r="U83" s="9">
        <f t="shared" si="6"/>
        <v>3203.25</v>
      </c>
      <c r="V83" s="9" t="str">
        <f t="shared" si="5"/>
        <v>Village Transfer - 90day</v>
      </c>
      <c r="W83" t="s">
        <v>96</v>
      </c>
      <c r="X83" t="s">
        <v>70</v>
      </c>
      <c r="Y83" t="s">
        <v>94</v>
      </c>
      <c r="Z83" t="s">
        <v>585</v>
      </c>
      <c r="AA83" t="s">
        <v>506</v>
      </c>
      <c r="AB83" t="s">
        <v>97</v>
      </c>
      <c r="AC83" s="19" t="s">
        <v>546</v>
      </c>
      <c r="AD83" s="19" t="s">
        <v>461</v>
      </c>
      <c r="AE83" s="37"/>
      <c r="AG83" s="22" t="s">
        <v>65</v>
      </c>
      <c r="AH83" s="25" t="s">
        <v>65</v>
      </c>
      <c r="AI83" s="27" t="s">
        <v>65</v>
      </c>
      <c r="AJ83" s="46" t="s">
        <v>65</v>
      </c>
      <c r="AK83" s="11" t="s">
        <v>65</v>
      </c>
    </row>
    <row r="84" spans="1:37" ht="15" hidden="1" customHeight="1" x14ac:dyDescent="0.25">
      <c r="A84" s="17" t="s">
        <v>461</v>
      </c>
      <c r="B84" s="7">
        <v>41712</v>
      </c>
      <c r="C84" s="5">
        <v>95</v>
      </c>
      <c r="D84" s="5">
        <v>11</v>
      </c>
      <c r="E84" s="5">
        <v>94</v>
      </c>
      <c r="F84" t="s">
        <v>244</v>
      </c>
      <c r="G84" s="10" t="s">
        <v>65</v>
      </c>
      <c r="H84" t="s">
        <v>65</v>
      </c>
      <c r="I84" t="s">
        <v>244</v>
      </c>
      <c r="J84" s="10" t="s">
        <v>65</v>
      </c>
      <c r="K84" t="s">
        <v>65</v>
      </c>
      <c r="L84" t="s">
        <v>65</v>
      </c>
      <c r="M84" t="s">
        <v>243</v>
      </c>
      <c r="N84" s="10">
        <v>41262</v>
      </c>
      <c r="O84" s="5">
        <v>56306</v>
      </c>
      <c r="P84" s="5">
        <v>2557</v>
      </c>
      <c r="Q84" s="30" t="s">
        <v>334</v>
      </c>
      <c r="R84" s="9" t="s">
        <v>65</v>
      </c>
      <c r="S84" s="9" t="s">
        <v>65</v>
      </c>
      <c r="T84" s="9">
        <v>18.3</v>
      </c>
      <c r="U84" s="9">
        <f t="shared" si="6"/>
        <v>18.3</v>
      </c>
      <c r="V84" s="9" t="str">
        <f t="shared" si="5"/>
        <v>Gov't Lease</v>
      </c>
      <c r="W84" s="15" t="s">
        <v>87</v>
      </c>
      <c r="X84" s="15" t="s">
        <v>70</v>
      </c>
      <c r="Y84" s="11" t="s">
        <v>101</v>
      </c>
      <c r="Z84" s="11" t="s">
        <v>100</v>
      </c>
      <c r="AA84" s="40" t="s">
        <v>568</v>
      </c>
      <c r="AB84" s="11" t="s">
        <v>16</v>
      </c>
      <c r="AC84" s="19" t="s">
        <v>546</v>
      </c>
      <c r="AD84" s="19" t="s">
        <v>461</v>
      </c>
      <c r="AE84" s="37"/>
      <c r="AG84" s="22" t="s">
        <v>65</v>
      </c>
      <c r="AH84" s="25" t="s">
        <v>65</v>
      </c>
      <c r="AJ84" s="46" t="s">
        <v>244</v>
      </c>
      <c r="AK84" s="11" t="s">
        <v>573</v>
      </c>
    </row>
    <row r="85" spans="1:37" ht="15" hidden="1" customHeight="1" x14ac:dyDescent="0.25">
      <c r="A85" s="17" t="s">
        <v>461</v>
      </c>
      <c r="B85" s="7">
        <v>41712</v>
      </c>
      <c r="C85" s="5">
        <v>95</v>
      </c>
      <c r="D85" s="5">
        <v>11</v>
      </c>
      <c r="E85" s="5">
        <v>94</v>
      </c>
      <c r="F85" t="s">
        <v>244</v>
      </c>
      <c r="G85" s="10" t="s">
        <v>65</v>
      </c>
      <c r="H85" t="s">
        <v>65</v>
      </c>
      <c r="I85" t="s">
        <v>244</v>
      </c>
      <c r="J85" s="10" t="s">
        <v>65</v>
      </c>
      <c r="K85" t="s">
        <v>65</v>
      </c>
      <c r="L85" t="s">
        <v>65</v>
      </c>
      <c r="M85" t="s">
        <v>243</v>
      </c>
      <c r="N85" s="10">
        <v>41262</v>
      </c>
      <c r="O85" s="5">
        <v>56306</v>
      </c>
      <c r="P85" s="5">
        <v>2556</v>
      </c>
      <c r="Q85" s="30" t="s">
        <v>333</v>
      </c>
      <c r="R85" s="9" t="s">
        <v>65</v>
      </c>
      <c r="S85" s="9" t="s">
        <v>65</v>
      </c>
      <c r="T85" s="9">
        <v>18.71</v>
      </c>
      <c r="U85" s="9">
        <f t="shared" si="6"/>
        <v>18.71</v>
      </c>
      <c r="V85" s="9" t="str">
        <f t="shared" si="5"/>
        <v>Gov't Lease</v>
      </c>
      <c r="W85" s="15" t="s">
        <v>87</v>
      </c>
      <c r="X85" s="15" t="s">
        <v>70</v>
      </c>
      <c r="Y85" s="11" t="s">
        <v>101</v>
      </c>
      <c r="Z85" s="11" t="s">
        <v>100</v>
      </c>
      <c r="AA85" s="40" t="s">
        <v>568</v>
      </c>
      <c r="AB85" s="11" t="s">
        <v>16</v>
      </c>
      <c r="AC85" s="19" t="s">
        <v>546</v>
      </c>
      <c r="AD85" s="19" t="s">
        <v>461</v>
      </c>
      <c r="AE85" s="37"/>
      <c r="AG85" s="22" t="s">
        <v>65</v>
      </c>
      <c r="AH85" s="25" t="s">
        <v>65</v>
      </c>
      <c r="AJ85" s="46" t="s">
        <v>244</v>
      </c>
      <c r="AK85" s="11" t="s">
        <v>573</v>
      </c>
    </row>
    <row r="86" spans="1:37" x14ac:dyDescent="0.25">
      <c r="A86" s="17" t="s">
        <v>461</v>
      </c>
      <c r="B86" s="1">
        <v>42118</v>
      </c>
      <c r="C86">
        <v>96</v>
      </c>
      <c r="D86">
        <v>17</v>
      </c>
      <c r="E86">
        <v>46</v>
      </c>
      <c r="F86" t="s">
        <v>243</v>
      </c>
      <c r="G86" s="10">
        <v>42095</v>
      </c>
      <c r="H86" t="s">
        <v>152</v>
      </c>
      <c r="I86" t="s">
        <v>244</v>
      </c>
      <c r="J86" s="10" t="s">
        <v>65</v>
      </c>
      <c r="K86" t="s">
        <v>65</v>
      </c>
      <c r="L86" t="s">
        <v>155</v>
      </c>
      <c r="M86" t="s">
        <v>244</v>
      </c>
      <c r="N86" s="11" t="s">
        <v>65</v>
      </c>
      <c r="O86" s="5" t="s">
        <v>65</v>
      </c>
      <c r="P86" s="5" t="s">
        <v>65</v>
      </c>
      <c r="Q86" s="11" t="s">
        <v>65</v>
      </c>
      <c r="R86" s="9">
        <v>600</v>
      </c>
      <c r="S86" s="9" t="s">
        <v>65</v>
      </c>
      <c r="T86" s="9" t="s">
        <v>65</v>
      </c>
      <c r="U86" s="9">
        <f t="shared" si="6"/>
        <v>600</v>
      </c>
      <c r="V86" s="9" t="str">
        <f t="shared" si="5"/>
        <v>Village Transfer - 90day</v>
      </c>
      <c r="W86" t="s">
        <v>70</v>
      </c>
      <c r="X86" t="s">
        <v>70</v>
      </c>
      <c r="Y86" t="s">
        <v>2</v>
      </c>
      <c r="Z86" t="s">
        <v>153</v>
      </c>
      <c r="AA86" t="s">
        <v>513</v>
      </c>
      <c r="AB86" s="4" t="s">
        <v>154</v>
      </c>
      <c r="AC86" s="19" t="s">
        <v>546</v>
      </c>
      <c r="AD86" s="19" t="s">
        <v>461</v>
      </c>
      <c r="AE86" s="38"/>
      <c r="AF86" s="30"/>
      <c r="AG86" s="23">
        <v>3875</v>
      </c>
      <c r="AH86" s="5" t="s">
        <v>443</v>
      </c>
      <c r="AI86" s="26" t="s">
        <v>453</v>
      </c>
      <c r="AJ86" s="46" t="s">
        <v>65</v>
      </c>
      <c r="AK86" s="11" t="s">
        <v>65</v>
      </c>
    </row>
    <row r="87" spans="1:37" x14ac:dyDescent="0.25">
      <c r="A87" s="17" t="s">
        <v>461</v>
      </c>
      <c r="B87" s="1">
        <v>41761</v>
      </c>
      <c r="C87">
        <v>95</v>
      </c>
      <c r="D87">
        <v>18</v>
      </c>
      <c r="E87">
        <v>6</v>
      </c>
      <c r="F87" t="s">
        <v>244</v>
      </c>
      <c r="G87" s="10" t="s">
        <v>65</v>
      </c>
      <c r="H87" t="s">
        <v>65</v>
      </c>
      <c r="I87" t="s">
        <v>244</v>
      </c>
      <c r="J87" s="10" t="s">
        <v>65</v>
      </c>
      <c r="K87" t="s">
        <v>65</v>
      </c>
      <c r="L87" t="s">
        <v>65</v>
      </c>
      <c r="M87" t="s">
        <v>243</v>
      </c>
      <c r="N87" s="10">
        <v>41708</v>
      </c>
      <c r="O87" s="5">
        <v>62606</v>
      </c>
      <c r="P87" s="5">
        <v>955</v>
      </c>
      <c r="Q87" s="11" t="s">
        <v>340</v>
      </c>
      <c r="R87" s="9" t="s">
        <v>65</v>
      </c>
      <c r="S87" s="9" t="s">
        <v>65</v>
      </c>
      <c r="T87" s="9">
        <v>218.71</v>
      </c>
      <c r="U87" s="9">
        <f t="shared" si="6"/>
        <v>218.71</v>
      </c>
      <c r="V87" s="9" t="str">
        <f t="shared" si="5"/>
        <v>Gov't Lease</v>
      </c>
      <c r="W87" s="15" t="s">
        <v>87</v>
      </c>
      <c r="X87" s="15" t="s">
        <v>70</v>
      </c>
      <c r="Y87" t="s">
        <v>5</v>
      </c>
      <c r="Z87" t="s">
        <v>577</v>
      </c>
      <c r="AA87" t="s">
        <v>494</v>
      </c>
      <c r="AB87" t="s">
        <v>31</v>
      </c>
      <c r="AC87" s="19" t="s">
        <v>546</v>
      </c>
      <c r="AD87" s="19" t="s">
        <v>461</v>
      </c>
      <c r="AE87" s="37"/>
      <c r="AG87" s="22" t="s">
        <v>65</v>
      </c>
      <c r="AH87" s="25" t="s">
        <v>65</v>
      </c>
      <c r="AJ87" s="46" t="s">
        <v>243</v>
      </c>
      <c r="AK87" s="11" t="s">
        <v>65</v>
      </c>
    </row>
    <row r="88" spans="1:37" x14ac:dyDescent="0.25">
      <c r="A88" s="17" t="s">
        <v>461</v>
      </c>
      <c r="B88" s="1">
        <v>43070</v>
      </c>
      <c r="C88">
        <v>98</v>
      </c>
      <c r="D88">
        <v>48</v>
      </c>
      <c r="E88">
        <v>5</v>
      </c>
      <c r="F88" s="1" t="s">
        <v>244</v>
      </c>
      <c r="G88" s="11" t="s">
        <v>65</v>
      </c>
      <c r="H88" t="s">
        <v>65</v>
      </c>
      <c r="I88" t="s">
        <v>244</v>
      </c>
      <c r="J88" s="11" t="s">
        <v>65</v>
      </c>
      <c r="K88" t="s">
        <v>65</v>
      </c>
      <c r="L88" t="s">
        <v>65</v>
      </c>
      <c r="M88" t="s">
        <v>243</v>
      </c>
      <c r="N88" s="10">
        <v>43031</v>
      </c>
      <c r="O88" s="5">
        <v>33433</v>
      </c>
      <c r="P88" s="5">
        <v>822</v>
      </c>
      <c r="Q88" s="11" t="s">
        <v>411</v>
      </c>
      <c r="R88" s="9" t="s">
        <v>65</v>
      </c>
      <c r="S88" s="9" t="s">
        <v>65</v>
      </c>
      <c r="T88" s="9">
        <v>384.3</v>
      </c>
      <c r="U88" s="9">
        <f t="shared" si="6"/>
        <v>384.3</v>
      </c>
      <c r="V88" s="9" t="str">
        <f t="shared" si="5"/>
        <v>Gov't Lease</v>
      </c>
      <c r="W88" s="15" t="s">
        <v>70</v>
      </c>
      <c r="X88" s="15" t="s">
        <v>70</v>
      </c>
      <c r="Y88" t="s">
        <v>5</v>
      </c>
      <c r="Z88" t="s">
        <v>40</v>
      </c>
      <c r="AA88" t="s">
        <v>491</v>
      </c>
      <c r="AB88" t="s">
        <v>412</v>
      </c>
      <c r="AC88" s="19" t="s">
        <v>546</v>
      </c>
      <c r="AD88" s="19" t="s">
        <v>461</v>
      </c>
      <c r="AE88" s="37"/>
      <c r="AG88" s="22" t="s">
        <v>65</v>
      </c>
      <c r="AH88" s="25" t="s">
        <v>65</v>
      </c>
      <c r="AI88" s="27" t="s">
        <v>65</v>
      </c>
      <c r="AJ88" s="46" t="s">
        <v>243</v>
      </c>
      <c r="AK88" s="11" t="s">
        <v>65</v>
      </c>
    </row>
    <row r="89" spans="1:37" x14ac:dyDescent="0.25">
      <c r="A89" s="17" t="s">
        <v>461</v>
      </c>
      <c r="B89" s="1">
        <v>42146</v>
      </c>
      <c r="C89">
        <v>96</v>
      </c>
      <c r="D89">
        <v>21</v>
      </c>
      <c r="E89">
        <v>36</v>
      </c>
      <c r="F89" t="s">
        <v>244</v>
      </c>
      <c r="G89" s="10" t="s">
        <v>65</v>
      </c>
      <c r="H89" t="s">
        <v>65</v>
      </c>
      <c r="I89" t="s">
        <v>244</v>
      </c>
      <c r="J89" s="10" t="s">
        <v>65</v>
      </c>
      <c r="K89" t="s">
        <v>65</v>
      </c>
      <c r="L89" t="s">
        <v>65</v>
      </c>
      <c r="M89" t="s">
        <v>243</v>
      </c>
      <c r="N89" s="10">
        <v>42118</v>
      </c>
      <c r="O89" s="5" t="s">
        <v>426</v>
      </c>
      <c r="P89" s="5" t="s">
        <v>43</v>
      </c>
      <c r="Q89" s="11" t="s">
        <v>45</v>
      </c>
      <c r="R89" s="9" t="s">
        <v>65</v>
      </c>
      <c r="S89" s="9" t="s">
        <v>65</v>
      </c>
      <c r="T89" s="9">
        <v>456.89079541085772</v>
      </c>
      <c r="U89" s="9">
        <f t="shared" si="6"/>
        <v>456.89079541085772</v>
      </c>
      <c r="V89" s="9" t="str">
        <f t="shared" si="5"/>
        <v>Gov't Lease</v>
      </c>
      <c r="W89" s="15" t="s">
        <v>87</v>
      </c>
      <c r="X89" s="15" t="s">
        <v>70</v>
      </c>
      <c r="Y89" t="s">
        <v>9</v>
      </c>
      <c r="Z89" t="s">
        <v>581</v>
      </c>
      <c r="AA89" t="s">
        <v>511</v>
      </c>
      <c r="AB89" t="s">
        <v>44</v>
      </c>
      <c r="AC89" s="19" t="s">
        <v>546</v>
      </c>
      <c r="AD89" s="19" t="s">
        <v>461</v>
      </c>
      <c r="AE89" s="37"/>
      <c r="AG89" s="22" t="s">
        <v>65</v>
      </c>
      <c r="AH89" s="25" t="s">
        <v>65</v>
      </c>
      <c r="AI89" s="27" t="s">
        <v>65</v>
      </c>
      <c r="AJ89" s="46" t="s">
        <v>244</v>
      </c>
      <c r="AK89" s="26" t="s">
        <v>573</v>
      </c>
    </row>
    <row r="90" spans="1:37" x14ac:dyDescent="0.25">
      <c r="A90" s="17" t="s">
        <v>461</v>
      </c>
      <c r="B90" s="18">
        <v>43455</v>
      </c>
      <c r="C90" s="17">
        <v>99</v>
      </c>
      <c r="D90" s="17">
        <v>51</v>
      </c>
      <c r="E90" s="17">
        <v>33</v>
      </c>
      <c r="F90" s="17" t="s">
        <v>244</v>
      </c>
      <c r="G90" s="19" t="s">
        <v>65</v>
      </c>
      <c r="H90" s="17" t="s">
        <v>65</v>
      </c>
      <c r="I90" s="17" t="s">
        <v>244</v>
      </c>
      <c r="J90" s="19" t="s">
        <v>65</v>
      </c>
      <c r="K90" s="17" t="s">
        <v>65</v>
      </c>
      <c r="L90" s="17" t="s">
        <v>65</v>
      </c>
      <c r="M90" s="17" t="s">
        <v>243</v>
      </c>
      <c r="N90" s="20">
        <v>43360</v>
      </c>
      <c r="O90" s="16" t="s">
        <v>438</v>
      </c>
      <c r="P90" s="16" t="s">
        <v>434</v>
      </c>
      <c r="Q90" s="19" t="s">
        <v>435</v>
      </c>
      <c r="R90" s="16" t="s">
        <v>65</v>
      </c>
      <c r="S90" s="16" t="s">
        <v>65</v>
      </c>
      <c r="T90" s="17">
        <v>492.11</v>
      </c>
      <c r="U90" s="9">
        <f t="shared" si="6"/>
        <v>492.11</v>
      </c>
      <c r="V90" s="9" t="str">
        <f t="shared" si="5"/>
        <v>Gov't Lease</v>
      </c>
      <c r="W90" s="17" t="s">
        <v>70</v>
      </c>
      <c r="X90" s="17" t="s">
        <v>70</v>
      </c>
      <c r="Y90" s="19" t="s">
        <v>79</v>
      </c>
      <c r="Z90" s="19" t="s">
        <v>436</v>
      </c>
      <c r="AA90" s="19" t="s">
        <v>587</v>
      </c>
      <c r="AB90" s="19" t="s">
        <v>587</v>
      </c>
      <c r="AC90" s="44" t="s">
        <v>547</v>
      </c>
      <c r="AD90" s="19" t="s">
        <v>461</v>
      </c>
      <c r="AE90" s="36"/>
      <c r="AF90" s="19"/>
      <c r="AG90" s="22" t="s">
        <v>65</v>
      </c>
      <c r="AH90" s="25" t="s">
        <v>65</v>
      </c>
      <c r="AI90" s="27" t="s">
        <v>65</v>
      </c>
      <c r="AJ90" s="46" t="s">
        <v>244</v>
      </c>
      <c r="AK90" s="19" t="s">
        <v>576</v>
      </c>
    </row>
    <row r="91" spans="1:37" x14ac:dyDescent="0.25">
      <c r="A91" s="17" t="s">
        <v>461</v>
      </c>
      <c r="B91" s="1">
        <v>42083</v>
      </c>
      <c r="C91">
        <v>96</v>
      </c>
      <c r="D91">
        <v>12</v>
      </c>
      <c r="E91">
        <v>27</v>
      </c>
      <c r="F91" t="s">
        <v>244</v>
      </c>
      <c r="G91" s="10" t="s">
        <v>65</v>
      </c>
      <c r="H91" t="s">
        <v>65</v>
      </c>
      <c r="I91" t="s">
        <v>244</v>
      </c>
      <c r="J91" s="10" t="s">
        <v>65</v>
      </c>
      <c r="K91" t="s">
        <v>65</v>
      </c>
      <c r="L91" t="s">
        <v>65</v>
      </c>
      <c r="M91" t="s">
        <v>243</v>
      </c>
      <c r="N91" s="10">
        <v>42059</v>
      </c>
      <c r="O91" s="5">
        <v>33269</v>
      </c>
      <c r="P91" s="5">
        <v>623</v>
      </c>
      <c r="Q91" s="11" t="s">
        <v>42</v>
      </c>
      <c r="R91" s="9" t="s">
        <v>65</v>
      </c>
      <c r="S91" s="9" t="s">
        <v>65</v>
      </c>
      <c r="T91" s="9">
        <v>505.1</v>
      </c>
      <c r="U91" s="9">
        <f t="shared" si="6"/>
        <v>505.1</v>
      </c>
      <c r="V91" s="9" t="str">
        <f t="shared" si="5"/>
        <v>Gov't Lease</v>
      </c>
      <c r="W91" s="15" t="s">
        <v>87</v>
      </c>
      <c r="X91" s="15" t="s">
        <v>70</v>
      </c>
      <c r="Y91" t="s">
        <v>5</v>
      </c>
      <c r="Z91" t="s">
        <v>40</v>
      </c>
      <c r="AA91" t="s">
        <v>583</v>
      </c>
      <c r="AB91" t="s">
        <v>41</v>
      </c>
      <c r="AC91" s="19" t="s">
        <v>546</v>
      </c>
      <c r="AD91" s="19" t="s">
        <v>461</v>
      </c>
      <c r="AE91" s="37"/>
      <c r="AG91" s="22" t="s">
        <v>65</v>
      </c>
      <c r="AH91" s="25" t="s">
        <v>65</v>
      </c>
      <c r="AI91" s="27" t="s">
        <v>65</v>
      </c>
      <c r="AJ91" s="46" t="s">
        <v>243</v>
      </c>
      <c r="AK91" s="11" t="s">
        <v>65</v>
      </c>
    </row>
    <row r="92" spans="1:37" hidden="1" x14ac:dyDescent="0.25">
      <c r="A92" s="17" t="s">
        <v>461</v>
      </c>
      <c r="B92" s="1">
        <v>41586</v>
      </c>
      <c r="C92" s="5">
        <v>94</v>
      </c>
      <c r="D92" s="5">
        <v>45</v>
      </c>
      <c r="E92">
        <v>11</v>
      </c>
      <c r="F92" t="s">
        <v>243</v>
      </c>
      <c r="G92" s="10">
        <v>41319</v>
      </c>
      <c r="H92" s="11" t="s">
        <v>430</v>
      </c>
      <c r="I92" s="10" t="s">
        <v>243</v>
      </c>
      <c r="J92" s="10">
        <v>41561</v>
      </c>
      <c r="K92" s="11" t="s">
        <v>431</v>
      </c>
      <c r="L92" s="1" t="s">
        <v>432</v>
      </c>
      <c r="M92" s="1" t="s">
        <v>244</v>
      </c>
      <c r="N92" s="10" t="s">
        <v>65</v>
      </c>
      <c r="O92" s="5" t="s">
        <v>65</v>
      </c>
      <c r="P92" s="5" t="s">
        <v>65</v>
      </c>
      <c r="Q92" s="11" t="s">
        <v>65</v>
      </c>
      <c r="R92" s="9">
        <v>158.16300000000001</v>
      </c>
      <c r="S92" s="9">
        <v>158.16300000000001</v>
      </c>
      <c r="T92" s="9" t="s">
        <v>65</v>
      </c>
      <c r="U92" s="9">
        <f t="shared" si="6"/>
        <v>158.16300000000001</v>
      </c>
      <c r="V92" s="9" t="str">
        <f t="shared" si="5"/>
        <v>Village Transfer - 90 &amp; 30day</v>
      </c>
      <c r="W92" t="s">
        <v>87</v>
      </c>
      <c r="X92" t="s">
        <v>70</v>
      </c>
      <c r="Y92" t="s">
        <v>8</v>
      </c>
      <c r="Z92" t="s">
        <v>0</v>
      </c>
      <c r="AA92" t="s">
        <v>500</v>
      </c>
      <c r="AB92" t="s">
        <v>327</v>
      </c>
      <c r="AC92" s="19" t="s">
        <v>546</v>
      </c>
      <c r="AD92" s="19" t="s">
        <v>461</v>
      </c>
      <c r="AE92" s="37"/>
      <c r="AG92" s="22" t="s">
        <v>65</v>
      </c>
      <c r="AH92" s="25" t="s">
        <v>65</v>
      </c>
      <c r="AJ92" s="46" t="s">
        <v>244</v>
      </c>
      <c r="AK92" s="11" t="s">
        <v>574</v>
      </c>
    </row>
    <row r="93" spans="1:37" x14ac:dyDescent="0.25">
      <c r="A93" s="17" t="s">
        <v>461</v>
      </c>
      <c r="B93" s="1">
        <v>41635</v>
      </c>
      <c r="C93">
        <v>94</v>
      </c>
      <c r="D93">
        <v>52</v>
      </c>
      <c r="E93">
        <v>30</v>
      </c>
      <c r="F93" t="s">
        <v>244</v>
      </c>
      <c r="G93" s="10" t="s">
        <v>65</v>
      </c>
      <c r="H93" t="s">
        <v>65</v>
      </c>
      <c r="I93" t="s">
        <v>244</v>
      </c>
      <c r="J93" s="10" t="s">
        <v>65</v>
      </c>
      <c r="K93" t="s">
        <v>65</v>
      </c>
      <c r="L93" t="s">
        <v>65</v>
      </c>
      <c r="M93" t="s">
        <v>243</v>
      </c>
      <c r="N93" s="10">
        <v>41619</v>
      </c>
      <c r="O93" s="5">
        <v>12807</v>
      </c>
      <c r="P93" s="5">
        <v>960</v>
      </c>
      <c r="Q93" s="11" t="s">
        <v>28</v>
      </c>
      <c r="R93" s="9" t="s">
        <v>65</v>
      </c>
      <c r="S93" s="9" t="s">
        <v>65</v>
      </c>
      <c r="T93" s="9">
        <v>521.41</v>
      </c>
      <c r="U93" s="9">
        <f t="shared" si="6"/>
        <v>521.41</v>
      </c>
      <c r="V93" s="9" t="str">
        <f t="shared" si="5"/>
        <v>Gov't Lease</v>
      </c>
      <c r="W93" s="15" t="s">
        <v>87</v>
      </c>
      <c r="X93" s="15" t="s">
        <v>70</v>
      </c>
      <c r="Y93" t="s">
        <v>5</v>
      </c>
      <c r="Z93" t="s">
        <v>577</v>
      </c>
      <c r="AA93" t="s">
        <v>524</v>
      </c>
      <c r="AB93" t="s">
        <v>29</v>
      </c>
      <c r="AC93" s="19" t="s">
        <v>546</v>
      </c>
      <c r="AD93" s="19" t="s">
        <v>461</v>
      </c>
      <c r="AE93" s="37"/>
      <c r="AG93" s="23">
        <v>5294</v>
      </c>
      <c r="AH93" s="5" t="s">
        <v>443</v>
      </c>
      <c r="AI93" t="s">
        <v>447</v>
      </c>
      <c r="AJ93" s="46" t="s">
        <v>243</v>
      </c>
      <c r="AK93" s="11" t="s">
        <v>65</v>
      </c>
    </row>
    <row r="94" spans="1:37" x14ac:dyDescent="0.25">
      <c r="A94" s="17" t="s">
        <v>461</v>
      </c>
      <c r="B94" s="1">
        <v>41698</v>
      </c>
      <c r="C94">
        <v>95</v>
      </c>
      <c r="D94">
        <v>9</v>
      </c>
      <c r="E94">
        <v>59</v>
      </c>
      <c r="F94" t="s">
        <v>244</v>
      </c>
      <c r="G94" s="10" t="s">
        <v>65</v>
      </c>
      <c r="H94" t="s">
        <v>65</v>
      </c>
      <c r="I94" t="s">
        <v>244</v>
      </c>
      <c r="J94" s="10" t="s">
        <v>65</v>
      </c>
      <c r="K94" t="s">
        <v>65</v>
      </c>
      <c r="L94" t="s">
        <v>65</v>
      </c>
      <c r="M94" t="s">
        <v>243</v>
      </c>
      <c r="N94" s="10">
        <v>41666</v>
      </c>
      <c r="O94" s="5">
        <v>20680</v>
      </c>
      <c r="P94" s="5">
        <v>142</v>
      </c>
      <c r="Q94" s="11" t="s">
        <v>331</v>
      </c>
      <c r="R94" s="9" t="s">
        <v>65</v>
      </c>
      <c r="S94" s="9" t="s">
        <v>65</v>
      </c>
      <c r="T94" s="9">
        <v>1410</v>
      </c>
      <c r="U94" s="9">
        <f t="shared" si="6"/>
        <v>1410</v>
      </c>
      <c r="V94" s="9" t="str">
        <f t="shared" si="5"/>
        <v>Gov't Lease</v>
      </c>
      <c r="W94" s="15" t="s">
        <v>87</v>
      </c>
      <c r="X94" s="15" t="s">
        <v>70</v>
      </c>
      <c r="Y94" t="s">
        <v>9</v>
      </c>
      <c r="Z94" t="s">
        <v>332</v>
      </c>
      <c r="AA94" t="s">
        <v>518</v>
      </c>
      <c r="AB94" t="s">
        <v>519</v>
      </c>
      <c r="AC94" s="19" t="s">
        <v>546</v>
      </c>
      <c r="AD94" s="19" t="s">
        <v>461</v>
      </c>
      <c r="AE94" s="37"/>
      <c r="AG94" s="23">
        <v>5293</v>
      </c>
      <c r="AH94" s="5" t="s">
        <v>443</v>
      </c>
      <c r="AI94" t="s">
        <v>454</v>
      </c>
      <c r="AJ94" s="46" t="s">
        <v>243</v>
      </c>
      <c r="AK94" s="11" t="s">
        <v>65</v>
      </c>
    </row>
    <row r="95" spans="1:37" x14ac:dyDescent="0.25">
      <c r="A95" s="17" t="s">
        <v>461</v>
      </c>
      <c r="B95" s="1">
        <v>41698</v>
      </c>
      <c r="C95">
        <v>95</v>
      </c>
      <c r="D95">
        <v>9</v>
      </c>
      <c r="E95">
        <v>58</v>
      </c>
      <c r="F95" t="s">
        <v>244</v>
      </c>
      <c r="G95" s="10" t="s">
        <v>65</v>
      </c>
      <c r="H95" t="s">
        <v>65</v>
      </c>
      <c r="I95" t="s">
        <v>244</v>
      </c>
      <c r="J95" s="10" t="s">
        <v>65</v>
      </c>
      <c r="K95" t="s">
        <v>65</v>
      </c>
      <c r="L95" t="s">
        <v>65</v>
      </c>
      <c r="M95" t="s">
        <v>243</v>
      </c>
      <c r="N95" s="10">
        <v>41663</v>
      </c>
      <c r="O95" s="5">
        <v>65616</v>
      </c>
      <c r="P95" s="5">
        <v>977</v>
      </c>
      <c r="Q95" s="11" t="s">
        <v>329</v>
      </c>
      <c r="R95" s="9" t="s">
        <v>65</v>
      </c>
      <c r="S95" s="9" t="s">
        <v>65</v>
      </c>
      <c r="T95" s="9">
        <v>1410</v>
      </c>
      <c r="U95" s="9">
        <f t="shared" si="6"/>
        <v>1410</v>
      </c>
      <c r="V95" s="9" t="str">
        <f t="shared" si="5"/>
        <v>Gov't Lease</v>
      </c>
      <c r="W95" s="15" t="s">
        <v>87</v>
      </c>
      <c r="X95" s="15" t="s">
        <v>70</v>
      </c>
      <c r="Y95" t="s">
        <v>5</v>
      </c>
      <c r="Z95" t="s">
        <v>577</v>
      </c>
      <c r="AA95" t="s">
        <v>330</v>
      </c>
      <c r="AB95" t="s">
        <v>330</v>
      </c>
      <c r="AC95" s="19" t="s">
        <v>546</v>
      </c>
      <c r="AD95" s="19" t="s">
        <v>461</v>
      </c>
      <c r="AE95" s="37"/>
      <c r="AG95" s="23">
        <v>5293</v>
      </c>
      <c r="AH95" s="5" t="s">
        <v>443</v>
      </c>
      <c r="AI95" t="s">
        <v>454</v>
      </c>
      <c r="AJ95" s="46" t="s">
        <v>243</v>
      </c>
      <c r="AK95" s="11" t="s">
        <v>65</v>
      </c>
    </row>
    <row r="96" spans="1:37" x14ac:dyDescent="0.25">
      <c r="A96" s="17" t="s">
        <v>461</v>
      </c>
      <c r="B96" s="1">
        <v>41698</v>
      </c>
      <c r="C96">
        <v>95</v>
      </c>
      <c r="D96">
        <v>9</v>
      </c>
      <c r="E96">
        <v>58</v>
      </c>
      <c r="F96" t="s">
        <v>244</v>
      </c>
      <c r="G96" s="10" t="s">
        <v>65</v>
      </c>
      <c r="H96" t="s">
        <v>65</v>
      </c>
      <c r="I96" t="s">
        <v>244</v>
      </c>
      <c r="J96" s="10" t="s">
        <v>65</v>
      </c>
      <c r="K96" t="s">
        <v>65</v>
      </c>
      <c r="L96" t="s">
        <v>65</v>
      </c>
      <c r="M96" t="s">
        <v>243</v>
      </c>
      <c r="N96" s="10">
        <v>41663</v>
      </c>
      <c r="O96" s="5">
        <v>2838</v>
      </c>
      <c r="P96" s="5" t="s">
        <v>65</v>
      </c>
      <c r="Q96" s="11" t="s">
        <v>328</v>
      </c>
      <c r="R96" s="9" t="s">
        <v>65</v>
      </c>
      <c r="S96" s="9" t="s">
        <v>65</v>
      </c>
      <c r="T96" s="9">
        <v>1410</v>
      </c>
      <c r="U96" s="9">
        <f t="shared" si="6"/>
        <v>1410</v>
      </c>
      <c r="V96" s="9" t="str">
        <f t="shared" si="5"/>
        <v>Gov't Lease</v>
      </c>
      <c r="W96" s="15" t="s">
        <v>87</v>
      </c>
      <c r="X96" s="15" t="s">
        <v>70</v>
      </c>
      <c r="Y96" t="s">
        <v>5</v>
      </c>
      <c r="Z96" t="s">
        <v>577</v>
      </c>
      <c r="AA96" t="s">
        <v>330</v>
      </c>
      <c r="AB96" t="s">
        <v>330</v>
      </c>
      <c r="AC96" s="19" t="s">
        <v>546</v>
      </c>
      <c r="AD96" s="19" t="s">
        <v>461</v>
      </c>
      <c r="AE96" s="37"/>
      <c r="AG96" s="23">
        <v>5293</v>
      </c>
      <c r="AH96" s="5" t="s">
        <v>443</v>
      </c>
      <c r="AI96" t="s">
        <v>454</v>
      </c>
      <c r="AJ96" s="46" t="s">
        <v>243</v>
      </c>
      <c r="AK96" s="11" t="s">
        <v>65</v>
      </c>
    </row>
    <row r="97" spans="1:37" x14ac:dyDescent="0.25">
      <c r="A97" s="17" t="s">
        <v>461</v>
      </c>
      <c r="B97" s="1">
        <v>42251</v>
      </c>
      <c r="C97">
        <v>96</v>
      </c>
      <c r="D97">
        <v>36</v>
      </c>
      <c r="E97">
        <v>4</v>
      </c>
      <c r="F97" t="s">
        <v>244</v>
      </c>
      <c r="G97" s="10" t="s">
        <v>65</v>
      </c>
      <c r="H97" t="s">
        <v>65</v>
      </c>
      <c r="I97" t="s">
        <v>244</v>
      </c>
      <c r="J97" s="10" t="s">
        <v>65</v>
      </c>
      <c r="K97" t="s">
        <v>65</v>
      </c>
      <c r="L97" t="s">
        <v>65</v>
      </c>
      <c r="M97" t="s">
        <v>243</v>
      </c>
      <c r="N97" s="10">
        <v>41919</v>
      </c>
      <c r="O97" s="5">
        <v>21819</v>
      </c>
      <c r="P97" s="5">
        <v>10</v>
      </c>
      <c r="Q97" s="11" t="s">
        <v>325</v>
      </c>
      <c r="R97" s="9" t="s">
        <v>65</v>
      </c>
      <c r="S97" s="9" t="s">
        <v>65</v>
      </c>
      <c r="T97" s="9">
        <v>3124</v>
      </c>
      <c r="U97" s="9">
        <f t="shared" si="6"/>
        <v>3124</v>
      </c>
      <c r="V97" s="9" t="str">
        <f t="shared" si="5"/>
        <v>Gov't Lease</v>
      </c>
      <c r="W97" s="15" t="s">
        <v>87</v>
      </c>
      <c r="X97" s="15" t="s">
        <v>70</v>
      </c>
      <c r="Y97" t="s">
        <v>5</v>
      </c>
      <c r="Z97" t="s">
        <v>577</v>
      </c>
      <c r="AA97" t="s">
        <v>494</v>
      </c>
      <c r="AB97" t="s">
        <v>31</v>
      </c>
      <c r="AC97" s="19" t="s">
        <v>546</v>
      </c>
      <c r="AD97" s="19" t="s">
        <v>461</v>
      </c>
      <c r="AE97" s="37"/>
      <c r="AG97" s="22" t="s">
        <v>65</v>
      </c>
      <c r="AH97" s="25" t="s">
        <v>65</v>
      </c>
      <c r="AI97" s="27" t="s">
        <v>65</v>
      </c>
      <c r="AJ97" s="46" t="s">
        <v>243</v>
      </c>
      <c r="AK97" s="11" t="s">
        <v>65</v>
      </c>
    </row>
    <row r="98" spans="1:37" hidden="1" x14ac:dyDescent="0.25">
      <c r="A98" s="17" t="s">
        <v>461</v>
      </c>
      <c r="B98" s="1">
        <v>41362</v>
      </c>
      <c r="C98">
        <v>94</v>
      </c>
      <c r="D98">
        <v>13</v>
      </c>
      <c r="E98">
        <v>40</v>
      </c>
      <c r="F98" t="s">
        <v>243</v>
      </c>
      <c r="G98" s="10">
        <v>40785</v>
      </c>
      <c r="H98" t="s">
        <v>355</v>
      </c>
      <c r="I98" t="s">
        <v>243</v>
      </c>
      <c r="J98" s="10">
        <v>41337</v>
      </c>
      <c r="K98" t="s">
        <v>355</v>
      </c>
      <c r="L98" t="s">
        <v>308</v>
      </c>
      <c r="M98" t="s">
        <v>244</v>
      </c>
      <c r="N98" s="11" t="s">
        <v>65</v>
      </c>
      <c r="O98" s="5" t="s">
        <v>65</v>
      </c>
      <c r="P98" s="5" t="s">
        <v>65</v>
      </c>
      <c r="Q98" s="11" t="s">
        <v>65</v>
      </c>
      <c r="R98" s="9" t="s">
        <v>65</v>
      </c>
      <c r="S98" s="9">
        <v>3.8</v>
      </c>
      <c r="T98" s="9" t="s">
        <v>65</v>
      </c>
      <c r="U98" s="9">
        <f t="shared" si="6"/>
        <v>3.8</v>
      </c>
      <c r="V98" s="9" t="str">
        <f t="shared" ref="V98:V129" si="7">IF(AND(M98="Y", I98="N", F98="N"), "Gov't Lease", IF(AND(M98="Y", OR(I98="Y", F98="Y")), "Village Transfer; Gov't Lease", IF(AND(M98="N",I98="N",F98="Y"), "Village Transfer - 90day", IF(AND(M98="N",I98="Y",F98="N"), "Village Transfer - 30day", IF(AND(M98="N",I98="Y",F98="Y"), "Village Transfer - 90 &amp; 30day","Error Kubwa")))))</f>
        <v>Village Transfer - 90 &amp; 30day</v>
      </c>
      <c r="W98" t="s">
        <v>87</v>
      </c>
      <c r="X98" t="s">
        <v>70</v>
      </c>
      <c r="Y98" t="s">
        <v>8</v>
      </c>
      <c r="Z98" t="s">
        <v>252</v>
      </c>
      <c r="AA98" s="33" t="s">
        <v>253</v>
      </c>
      <c r="AB98" t="s">
        <v>309</v>
      </c>
      <c r="AC98" s="19" t="s">
        <v>546</v>
      </c>
      <c r="AD98" s="19" t="s">
        <v>461</v>
      </c>
      <c r="AE98" s="37"/>
      <c r="AG98" s="22" t="s">
        <v>65</v>
      </c>
      <c r="AH98" s="25" t="s">
        <v>65</v>
      </c>
      <c r="AJ98" s="46" t="s">
        <v>244</v>
      </c>
      <c r="AK98" s="11" t="s">
        <v>574</v>
      </c>
    </row>
    <row r="99" spans="1:37" x14ac:dyDescent="0.25">
      <c r="A99" s="17" t="s">
        <v>461</v>
      </c>
      <c r="B99" s="1">
        <v>41509</v>
      </c>
      <c r="C99">
        <v>94</v>
      </c>
      <c r="D99">
        <v>34</v>
      </c>
      <c r="E99">
        <v>41</v>
      </c>
      <c r="F99" t="s">
        <v>244</v>
      </c>
      <c r="G99" s="10" t="s">
        <v>65</v>
      </c>
      <c r="H99" t="s">
        <v>65</v>
      </c>
      <c r="I99" t="s">
        <v>244</v>
      </c>
      <c r="J99" s="10" t="s">
        <v>65</v>
      </c>
      <c r="K99" t="s">
        <v>65</v>
      </c>
      <c r="L99" t="s">
        <v>65</v>
      </c>
      <c r="M99" t="s">
        <v>243</v>
      </c>
      <c r="N99" s="10">
        <v>41473</v>
      </c>
      <c r="O99" s="5">
        <v>21846</v>
      </c>
      <c r="P99" s="5">
        <v>53</v>
      </c>
      <c r="Q99" s="11" t="s">
        <v>25</v>
      </c>
      <c r="R99" s="9" t="s">
        <v>65</v>
      </c>
      <c r="S99" s="9" t="s">
        <v>65</v>
      </c>
      <c r="T99" s="9">
        <v>6300</v>
      </c>
      <c r="U99" s="9">
        <f t="shared" si="6"/>
        <v>6300</v>
      </c>
      <c r="V99" s="9" t="str">
        <f t="shared" si="7"/>
        <v>Gov't Lease</v>
      </c>
      <c r="W99" s="15" t="s">
        <v>87</v>
      </c>
      <c r="X99" s="15" t="s">
        <v>70</v>
      </c>
      <c r="Y99" t="s">
        <v>101</v>
      </c>
      <c r="Z99" t="s">
        <v>21</v>
      </c>
      <c r="AA99" t="s">
        <v>527</v>
      </c>
      <c r="AB99" t="s">
        <v>338</v>
      </c>
      <c r="AC99" s="19" t="s">
        <v>546</v>
      </c>
      <c r="AD99" s="19" t="s">
        <v>461</v>
      </c>
      <c r="AE99" s="37"/>
      <c r="AG99" s="22" t="s">
        <v>65</v>
      </c>
      <c r="AH99" s="25" t="s">
        <v>65</v>
      </c>
      <c r="AJ99" s="46" t="s">
        <v>243</v>
      </c>
      <c r="AK99" s="11" t="s">
        <v>65</v>
      </c>
    </row>
    <row r="100" spans="1:37" hidden="1" x14ac:dyDescent="0.25">
      <c r="A100" s="17" t="s">
        <v>461</v>
      </c>
      <c r="B100" s="1">
        <v>41110</v>
      </c>
      <c r="C100">
        <v>93</v>
      </c>
      <c r="D100">
        <v>29</v>
      </c>
      <c r="E100">
        <v>18</v>
      </c>
      <c r="F100" t="s">
        <v>243</v>
      </c>
      <c r="G100" s="10">
        <v>40798</v>
      </c>
      <c r="H100" t="s">
        <v>361</v>
      </c>
      <c r="I100" t="s">
        <v>243</v>
      </c>
      <c r="J100" s="10">
        <v>41093</v>
      </c>
      <c r="K100" t="s">
        <v>299</v>
      </c>
      <c r="L100" t="s">
        <v>300</v>
      </c>
      <c r="M100" t="s">
        <v>244</v>
      </c>
      <c r="N100" s="10" t="s">
        <v>65</v>
      </c>
      <c r="O100" s="5" t="s">
        <v>65</v>
      </c>
      <c r="P100" s="5" t="s">
        <v>428</v>
      </c>
      <c r="Q100" s="11" t="s">
        <v>65</v>
      </c>
      <c r="R100" s="9" t="s">
        <v>65</v>
      </c>
      <c r="S100" s="9">
        <f>19.11+0.47</f>
        <v>19.579999999999998</v>
      </c>
      <c r="T100" s="9" t="s">
        <v>65</v>
      </c>
      <c r="U100" s="9">
        <f t="shared" si="6"/>
        <v>19.579999999999998</v>
      </c>
      <c r="V100" s="9" t="str">
        <f t="shared" si="7"/>
        <v>Village Transfer - 90 &amp; 30day</v>
      </c>
      <c r="W100" t="s">
        <v>87</v>
      </c>
      <c r="X100" t="s">
        <v>70</v>
      </c>
      <c r="Y100" t="s">
        <v>122</v>
      </c>
      <c r="Z100" t="s">
        <v>301</v>
      </c>
      <c r="AA100" s="33" t="s">
        <v>569</v>
      </c>
      <c r="AB100" t="s">
        <v>302</v>
      </c>
      <c r="AC100" s="19" t="s">
        <v>546</v>
      </c>
      <c r="AD100" s="19" t="s">
        <v>461</v>
      </c>
      <c r="AE100" s="37"/>
      <c r="AG100" s="22" t="s">
        <v>65</v>
      </c>
      <c r="AH100" s="25" t="s">
        <v>65</v>
      </c>
      <c r="AJ100" s="46" t="s">
        <v>243</v>
      </c>
      <c r="AK100" s="11" t="s">
        <v>65</v>
      </c>
    </row>
    <row r="101" spans="1:37" hidden="1" x14ac:dyDescent="0.25">
      <c r="A101" s="17" t="s">
        <v>461</v>
      </c>
      <c r="B101" s="1">
        <v>40984</v>
      </c>
      <c r="C101">
        <v>93</v>
      </c>
      <c r="D101">
        <v>11</v>
      </c>
      <c r="E101">
        <v>106</v>
      </c>
      <c r="F101" t="s">
        <v>243</v>
      </c>
      <c r="G101" s="10">
        <v>40968</v>
      </c>
      <c r="H101" t="s">
        <v>290</v>
      </c>
      <c r="I101" t="s">
        <v>244</v>
      </c>
      <c r="J101" s="10" t="s">
        <v>65</v>
      </c>
      <c r="K101" t="s">
        <v>65</v>
      </c>
      <c r="L101" t="s">
        <v>291</v>
      </c>
      <c r="M101" t="s">
        <v>244</v>
      </c>
      <c r="N101" s="10" t="s">
        <v>65</v>
      </c>
      <c r="O101" s="5" t="s">
        <v>65</v>
      </c>
      <c r="P101" s="5" t="s">
        <v>65</v>
      </c>
      <c r="Q101" s="11" t="s">
        <v>65</v>
      </c>
      <c r="R101" s="9">
        <v>29.43</v>
      </c>
      <c r="S101" s="9" t="s">
        <v>65</v>
      </c>
      <c r="T101" s="9" t="s">
        <v>65</v>
      </c>
      <c r="U101" s="9">
        <f t="shared" si="6"/>
        <v>29.43</v>
      </c>
      <c r="V101" s="9" t="str">
        <f t="shared" si="7"/>
        <v>Village Transfer - 90day</v>
      </c>
      <c r="W101" t="s">
        <v>87</v>
      </c>
      <c r="X101" t="s">
        <v>70</v>
      </c>
      <c r="Y101" t="s">
        <v>85</v>
      </c>
      <c r="Z101" t="s">
        <v>292</v>
      </c>
      <c r="AA101" t="s">
        <v>531</v>
      </c>
      <c r="AB101" t="s">
        <v>293</v>
      </c>
      <c r="AC101" s="19" t="s">
        <v>546</v>
      </c>
      <c r="AD101" s="19" t="s">
        <v>461</v>
      </c>
      <c r="AE101" s="37"/>
      <c r="AG101" s="22" t="s">
        <v>65</v>
      </c>
      <c r="AH101" s="25" t="s">
        <v>65</v>
      </c>
      <c r="AJ101" s="46" t="s">
        <v>65</v>
      </c>
      <c r="AK101" s="11" t="s">
        <v>65</v>
      </c>
    </row>
    <row r="102" spans="1:37" hidden="1" x14ac:dyDescent="0.25">
      <c r="A102" s="17" t="s">
        <v>461</v>
      </c>
      <c r="B102" s="1">
        <v>40977</v>
      </c>
      <c r="C102">
        <v>93</v>
      </c>
      <c r="D102">
        <v>10</v>
      </c>
      <c r="E102">
        <v>85</v>
      </c>
      <c r="F102" t="s">
        <v>243</v>
      </c>
      <c r="G102" s="10">
        <v>40968</v>
      </c>
      <c r="H102" t="s">
        <v>287</v>
      </c>
      <c r="I102" t="s">
        <v>244</v>
      </c>
      <c r="J102" s="10" t="s">
        <v>65</v>
      </c>
      <c r="K102" t="s">
        <v>65</v>
      </c>
      <c r="L102" t="s">
        <v>288</v>
      </c>
      <c r="M102" t="s">
        <v>244</v>
      </c>
      <c r="N102" s="10" t="s">
        <v>65</v>
      </c>
      <c r="O102" s="5" t="s">
        <v>65</v>
      </c>
      <c r="P102" s="5" t="s">
        <v>65</v>
      </c>
      <c r="Q102" s="11" t="s">
        <v>65</v>
      </c>
      <c r="R102" s="9">
        <v>1.3009999999999999</v>
      </c>
      <c r="S102" s="9" t="s">
        <v>65</v>
      </c>
      <c r="T102" s="9" t="s">
        <v>65</v>
      </c>
      <c r="U102" s="9">
        <f t="shared" si="6"/>
        <v>1.3009999999999999</v>
      </c>
      <c r="V102" s="9" t="str">
        <f t="shared" si="7"/>
        <v>Village Transfer - 90day</v>
      </c>
      <c r="W102" t="s">
        <v>289</v>
      </c>
      <c r="X102" t="s">
        <v>70</v>
      </c>
      <c r="Y102" t="s">
        <v>8</v>
      </c>
      <c r="Z102" t="s">
        <v>6</v>
      </c>
      <c r="AA102" s="33" t="s">
        <v>516</v>
      </c>
      <c r="AB102" t="s">
        <v>286</v>
      </c>
      <c r="AC102" s="19" t="s">
        <v>546</v>
      </c>
      <c r="AD102" s="19" t="s">
        <v>461</v>
      </c>
      <c r="AE102" s="37"/>
      <c r="AG102" s="22" t="s">
        <v>65</v>
      </c>
      <c r="AH102" s="25" t="s">
        <v>65</v>
      </c>
      <c r="AJ102" s="46" t="s">
        <v>65</v>
      </c>
      <c r="AK102" s="11" t="s">
        <v>65</v>
      </c>
    </row>
    <row r="103" spans="1:37" x14ac:dyDescent="0.25">
      <c r="A103" s="17" t="s">
        <v>461</v>
      </c>
      <c r="B103" s="1">
        <v>41516</v>
      </c>
      <c r="C103">
        <v>94</v>
      </c>
      <c r="D103">
        <v>35</v>
      </c>
      <c r="E103">
        <v>53</v>
      </c>
      <c r="F103" t="s">
        <v>244</v>
      </c>
      <c r="G103" s="10" t="s">
        <v>65</v>
      </c>
      <c r="H103" t="s">
        <v>65</v>
      </c>
      <c r="I103" t="s">
        <v>244</v>
      </c>
      <c r="J103" s="10" t="s">
        <v>65</v>
      </c>
      <c r="K103" t="s">
        <v>65</v>
      </c>
      <c r="L103" t="s">
        <v>65</v>
      </c>
      <c r="M103" t="s">
        <v>243</v>
      </c>
      <c r="N103" s="10">
        <v>41473</v>
      </c>
      <c r="O103" s="5">
        <v>21847</v>
      </c>
      <c r="P103" s="5">
        <v>49</v>
      </c>
      <c r="Q103" s="11" t="s">
        <v>27</v>
      </c>
      <c r="R103" s="9" t="s">
        <v>65</v>
      </c>
      <c r="S103" s="9" t="s">
        <v>65</v>
      </c>
      <c r="T103" s="9">
        <v>6330</v>
      </c>
      <c r="U103" s="9">
        <f t="shared" si="6"/>
        <v>6330</v>
      </c>
      <c r="V103" s="9" t="str">
        <f t="shared" si="7"/>
        <v>Gov't Lease</v>
      </c>
      <c r="W103" s="15" t="s">
        <v>70</v>
      </c>
      <c r="X103" s="15" t="s">
        <v>70</v>
      </c>
      <c r="Y103" t="s">
        <v>101</v>
      </c>
      <c r="Z103" t="s">
        <v>21</v>
      </c>
      <c r="AA103" t="s">
        <v>525</v>
      </c>
      <c r="AB103" t="s">
        <v>26</v>
      </c>
      <c r="AC103" s="19" t="s">
        <v>546</v>
      </c>
      <c r="AD103" s="19" t="s">
        <v>461</v>
      </c>
      <c r="AE103" s="37"/>
      <c r="AG103" s="22" t="s">
        <v>65</v>
      </c>
      <c r="AH103" s="25" t="s">
        <v>65</v>
      </c>
      <c r="AJ103" s="46" t="s">
        <v>243</v>
      </c>
      <c r="AK103" s="11" t="s">
        <v>65</v>
      </c>
    </row>
    <row r="104" spans="1:37" hidden="1" x14ac:dyDescent="0.25">
      <c r="A104" s="17" t="s">
        <v>461</v>
      </c>
      <c r="B104" s="7">
        <v>40858</v>
      </c>
      <c r="C104" s="5">
        <v>92</v>
      </c>
      <c r="D104" s="5">
        <v>45</v>
      </c>
      <c r="E104" s="5">
        <v>9</v>
      </c>
      <c r="F104" t="s">
        <v>244</v>
      </c>
      <c r="G104" s="10" t="s">
        <v>65</v>
      </c>
      <c r="H104" t="s">
        <v>65</v>
      </c>
      <c r="I104" t="s">
        <v>244</v>
      </c>
      <c r="J104" s="10" t="s">
        <v>65</v>
      </c>
      <c r="K104" t="s">
        <v>65</v>
      </c>
      <c r="L104" t="s">
        <v>65</v>
      </c>
      <c r="M104" t="s">
        <v>243</v>
      </c>
      <c r="N104" s="10">
        <v>43355</v>
      </c>
      <c r="O104" s="5">
        <v>37054</v>
      </c>
      <c r="P104" s="3">
        <v>1143</v>
      </c>
      <c r="Q104" s="11" t="s">
        <v>15</v>
      </c>
      <c r="R104" s="9" t="s">
        <v>65</v>
      </c>
      <c r="S104" s="9" t="s">
        <v>65</v>
      </c>
      <c r="T104" s="9">
        <v>4.49</v>
      </c>
      <c r="U104" s="9">
        <f t="shared" si="6"/>
        <v>4.49</v>
      </c>
      <c r="V104" s="9" t="str">
        <f t="shared" si="7"/>
        <v>Gov't Lease</v>
      </c>
      <c r="W104" s="15" t="s">
        <v>87</v>
      </c>
      <c r="X104" s="15" t="s">
        <v>70</v>
      </c>
      <c r="Y104" s="11" t="s">
        <v>14</v>
      </c>
      <c r="Z104" s="11" t="s">
        <v>12</v>
      </c>
      <c r="AA104" s="34"/>
      <c r="AB104" s="11" t="s">
        <v>13</v>
      </c>
      <c r="AC104" s="34"/>
      <c r="AD104" s="19" t="s">
        <v>461</v>
      </c>
      <c r="AE104" s="37"/>
      <c r="AG104" s="22" t="s">
        <v>65</v>
      </c>
      <c r="AH104" s="25" t="s">
        <v>65</v>
      </c>
      <c r="AJ104" s="46" t="s">
        <v>243</v>
      </c>
      <c r="AK104" s="11" t="s">
        <v>65</v>
      </c>
    </row>
    <row r="105" spans="1:37" x14ac:dyDescent="0.25">
      <c r="A105" s="17" t="s">
        <v>461</v>
      </c>
      <c r="B105" s="1">
        <v>41509</v>
      </c>
      <c r="C105">
        <v>94</v>
      </c>
      <c r="D105">
        <v>34</v>
      </c>
      <c r="E105">
        <v>40</v>
      </c>
      <c r="F105" t="s">
        <v>244</v>
      </c>
      <c r="G105" s="10" t="s">
        <v>65</v>
      </c>
      <c r="H105" t="s">
        <v>65</v>
      </c>
      <c r="I105" t="s">
        <v>244</v>
      </c>
      <c r="J105" s="10" t="s">
        <v>65</v>
      </c>
      <c r="K105" t="s">
        <v>65</v>
      </c>
      <c r="L105" t="s">
        <v>65</v>
      </c>
      <c r="M105" t="s">
        <v>243</v>
      </c>
      <c r="N105" s="10">
        <v>41473</v>
      </c>
      <c r="O105" s="5">
        <v>21847</v>
      </c>
      <c r="P105" s="5">
        <v>54</v>
      </c>
      <c r="Q105" s="11" t="s">
        <v>22</v>
      </c>
      <c r="R105" s="9" t="s">
        <v>65</v>
      </c>
      <c r="S105" s="9" t="s">
        <v>65</v>
      </c>
      <c r="T105" s="9">
        <v>6330</v>
      </c>
      <c r="U105" s="9">
        <f t="shared" si="6"/>
        <v>6330</v>
      </c>
      <c r="V105" s="9" t="str">
        <f t="shared" si="7"/>
        <v>Gov't Lease</v>
      </c>
      <c r="W105" s="15" t="s">
        <v>87</v>
      </c>
      <c r="X105" s="15" t="s">
        <v>70</v>
      </c>
      <c r="Y105" t="s">
        <v>101</v>
      </c>
      <c r="Z105" t="s">
        <v>21</v>
      </c>
      <c r="AA105" t="s">
        <v>526</v>
      </c>
      <c r="AB105" t="s">
        <v>23</v>
      </c>
      <c r="AC105" s="19" t="s">
        <v>546</v>
      </c>
      <c r="AD105" s="19" t="s">
        <v>461</v>
      </c>
      <c r="AE105" s="37"/>
      <c r="AG105" s="22" t="s">
        <v>65</v>
      </c>
      <c r="AH105" s="25" t="s">
        <v>65</v>
      </c>
      <c r="AJ105" s="46" t="s">
        <v>243</v>
      </c>
      <c r="AK105" s="11" t="s">
        <v>65</v>
      </c>
    </row>
    <row r="106" spans="1:37" hidden="1" x14ac:dyDescent="0.25">
      <c r="A106" s="17" t="s">
        <v>471</v>
      </c>
      <c r="B106" s="1">
        <v>40837</v>
      </c>
      <c r="C106">
        <v>92</v>
      </c>
      <c r="D106">
        <v>42</v>
      </c>
      <c r="E106">
        <v>30</v>
      </c>
      <c r="F106" t="s">
        <v>244</v>
      </c>
      <c r="G106" s="10" t="s">
        <v>65</v>
      </c>
      <c r="H106" t="s">
        <v>65</v>
      </c>
      <c r="I106" t="s">
        <v>244</v>
      </c>
      <c r="J106" s="10" t="s">
        <v>65</v>
      </c>
      <c r="K106" t="s">
        <v>65</v>
      </c>
      <c r="L106" t="s">
        <v>295</v>
      </c>
      <c r="M106" t="s">
        <v>243</v>
      </c>
      <c r="N106" s="10">
        <v>40826</v>
      </c>
      <c r="O106" s="5">
        <v>65000</v>
      </c>
      <c r="P106" s="5">
        <v>975</v>
      </c>
      <c r="Q106" s="11" t="s">
        <v>409</v>
      </c>
      <c r="R106" s="9" t="s">
        <v>65</v>
      </c>
      <c r="S106" s="9" t="s">
        <v>65</v>
      </c>
      <c r="T106" s="9">
        <v>121.49</v>
      </c>
      <c r="U106" s="9">
        <f t="shared" si="6"/>
        <v>121.49</v>
      </c>
      <c r="V106" s="9" t="str">
        <f t="shared" si="7"/>
        <v>Gov't Lease</v>
      </c>
      <c r="W106" s="15" t="s">
        <v>472</v>
      </c>
      <c r="X106" s="15" t="s">
        <v>66</v>
      </c>
      <c r="Y106" t="s">
        <v>5</v>
      </c>
      <c r="Z106" t="s">
        <v>1</v>
      </c>
      <c r="AA106" s="33" t="s">
        <v>534</v>
      </c>
      <c r="AB106" t="s">
        <v>410</v>
      </c>
      <c r="AC106" s="19" t="s">
        <v>546</v>
      </c>
      <c r="AD106" t="s">
        <v>528</v>
      </c>
      <c r="AE106" s="37">
        <v>99</v>
      </c>
      <c r="AF106" s="29">
        <v>80800</v>
      </c>
      <c r="AG106" s="22" t="s">
        <v>65</v>
      </c>
      <c r="AH106" s="25" t="s">
        <v>65</v>
      </c>
      <c r="AJ106" s="46" t="s">
        <v>243</v>
      </c>
      <c r="AK106" s="11" t="s">
        <v>65</v>
      </c>
    </row>
    <row r="107" spans="1:37" x14ac:dyDescent="0.25">
      <c r="A107" s="17" t="s">
        <v>461</v>
      </c>
      <c r="B107" s="1">
        <v>40844</v>
      </c>
      <c r="C107">
        <v>92</v>
      </c>
      <c r="D107">
        <v>43</v>
      </c>
      <c r="E107">
        <v>43</v>
      </c>
      <c r="F107" t="s">
        <v>244</v>
      </c>
      <c r="G107" s="10" t="s">
        <v>65</v>
      </c>
      <c r="H107" t="s">
        <v>65</v>
      </c>
      <c r="I107" t="s">
        <v>244</v>
      </c>
      <c r="J107" s="10" t="s">
        <v>65</v>
      </c>
      <c r="K107" t="s">
        <v>65</v>
      </c>
      <c r="L107" t="s">
        <v>65</v>
      </c>
      <c r="M107" t="s">
        <v>243</v>
      </c>
      <c r="N107" s="10">
        <v>40835</v>
      </c>
      <c r="O107" s="5">
        <v>51134</v>
      </c>
      <c r="P107" s="5">
        <v>3565</v>
      </c>
      <c r="Q107" s="11" t="s">
        <v>54</v>
      </c>
      <c r="R107" s="9" t="s">
        <v>65</v>
      </c>
      <c r="S107" s="9" t="s">
        <v>65</v>
      </c>
      <c r="T107" s="9">
        <v>20639</v>
      </c>
      <c r="U107" s="9">
        <f t="shared" si="6"/>
        <v>20639</v>
      </c>
      <c r="V107" s="9" t="str">
        <f t="shared" si="7"/>
        <v>Gov't Lease</v>
      </c>
      <c r="W107" s="15" t="s">
        <v>70</v>
      </c>
      <c r="X107" s="15" t="s">
        <v>70</v>
      </c>
      <c r="Y107" t="s">
        <v>8</v>
      </c>
      <c r="Z107" t="s">
        <v>0</v>
      </c>
      <c r="AA107" s="33" t="s">
        <v>500</v>
      </c>
      <c r="AB107" t="s">
        <v>327</v>
      </c>
      <c r="AC107" s="19" t="s">
        <v>546</v>
      </c>
      <c r="AD107" t="s">
        <v>522</v>
      </c>
      <c r="AE107" s="37"/>
      <c r="AG107" s="23">
        <v>1895</v>
      </c>
      <c r="AH107" s="5" t="s">
        <v>442</v>
      </c>
      <c r="AI107" t="s">
        <v>457</v>
      </c>
      <c r="AJ107" s="46" t="s">
        <v>243</v>
      </c>
      <c r="AK107" s="11" t="s">
        <v>65</v>
      </c>
    </row>
    <row r="108" spans="1:37" x14ac:dyDescent="0.25">
      <c r="A108" s="17" t="s">
        <v>461</v>
      </c>
      <c r="B108" s="1">
        <v>40956</v>
      </c>
      <c r="C108">
        <v>93</v>
      </c>
      <c r="D108">
        <v>7</v>
      </c>
      <c r="E108">
        <v>28</v>
      </c>
      <c r="F108" t="s">
        <v>244</v>
      </c>
      <c r="G108" s="10" t="s">
        <v>65</v>
      </c>
      <c r="H108" t="s">
        <v>65</v>
      </c>
      <c r="I108" t="s">
        <v>244</v>
      </c>
      <c r="J108" s="10" t="s">
        <v>65</v>
      </c>
      <c r="K108" t="s">
        <v>65</v>
      </c>
      <c r="L108" t="s">
        <v>65</v>
      </c>
      <c r="M108" t="s">
        <v>243</v>
      </c>
      <c r="N108" s="10">
        <v>40945</v>
      </c>
      <c r="O108" s="5">
        <v>26004</v>
      </c>
      <c r="P108" s="5">
        <v>217</v>
      </c>
      <c r="Q108" s="11" t="s">
        <v>285</v>
      </c>
      <c r="R108" s="9" t="s">
        <v>65</v>
      </c>
      <c r="S108" s="9" t="s">
        <v>65</v>
      </c>
      <c r="T108" s="9">
        <v>63227</v>
      </c>
      <c r="U108" s="9">
        <f t="shared" si="6"/>
        <v>63227</v>
      </c>
      <c r="V108" s="9" t="str">
        <f t="shared" si="7"/>
        <v>Gov't Lease</v>
      </c>
      <c r="W108" s="15" t="s">
        <v>70</v>
      </c>
      <c r="X108" s="15" t="s">
        <v>70</v>
      </c>
      <c r="Y108" t="s">
        <v>7</v>
      </c>
      <c r="Z108" t="s">
        <v>7</v>
      </c>
      <c r="AA108" t="s">
        <v>532</v>
      </c>
      <c r="AB108" t="s">
        <v>533</v>
      </c>
      <c r="AC108" s="19" t="s">
        <v>546</v>
      </c>
      <c r="AD108" t="s">
        <v>528</v>
      </c>
      <c r="AE108" s="37"/>
      <c r="AG108" s="23">
        <v>4796</v>
      </c>
      <c r="AH108" s="5" t="s">
        <v>442</v>
      </c>
      <c r="AI108" t="s">
        <v>451</v>
      </c>
      <c r="AJ108" s="46" t="s">
        <v>243</v>
      </c>
      <c r="AK108" s="11" t="s">
        <v>65</v>
      </c>
    </row>
    <row r="109" spans="1:37" x14ac:dyDescent="0.25">
      <c r="A109" s="17" t="s">
        <v>471</v>
      </c>
      <c r="B109" s="1">
        <v>40837</v>
      </c>
      <c r="C109">
        <v>92</v>
      </c>
      <c r="D109">
        <v>42</v>
      </c>
      <c r="E109">
        <v>29</v>
      </c>
      <c r="F109" t="s">
        <v>243</v>
      </c>
      <c r="G109" s="10">
        <v>39484</v>
      </c>
      <c r="H109" t="s">
        <v>65</v>
      </c>
      <c r="I109" t="s">
        <v>243</v>
      </c>
      <c r="J109" s="10">
        <v>40026</v>
      </c>
      <c r="K109" t="s">
        <v>381</v>
      </c>
      <c r="L109" t="s">
        <v>295</v>
      </c>
      <c r="M109" t="s">
        <v>243</v>
      </c>
      <c r="N109" s="10">
        <v>40826</v>
      </c>
      <c r="O109" s="5">
        <v>67191</v>
      </c>
      <c r="P109" s="5">
        <v>972</v>
      </c>
      <c r="Q109" s="11" t="s">
        <v>408</v>
      </c>
      <c r="R109" s="9">
        <v>14704.7</v>
      </c>
      <c r="S109" s="9">
        <v>4800</v>
      </c>
      <c r="T109" s="9">
        <v>2295.33</v>
      </c>
      <c r="U109" s="9">
        <f t="shared" si="6"/>
        <v>2295.33</v>
      </c>
      <c r="V109" s="9" t="str">
        <f t="shared" si="7"/>
        <v>Village Transfer; Gov't Lease</v>
      </c>
      <c r="W109" s="15" t="s">
        <v>317</v>
      </c>
      <c r="X109" s="15" t="s">
        <v>272</v>
      </c>
      <c r="Y109" t="s">
        <v>5</v>
      </c>
      <c r="Z109" t="s">
        <v>1</v>
      </c>
      <c r="AA109" s="33" t="s">
        <v>535</v>
      </c>
      <c r="AB109" t="s">
        <v>536</v>
      </c>
      <c r="AC109" s="19" t="s">
        <v>546</v>
      </c>
      <c r="AD109" t="s">
        <v>461</v>
      </c>
      <c r="AE109" s="37">
        <v>99</v>
      </c>
      <c r="AF109" s="29">
        <v>1147700</v>
      </c>
      <c r="AG109" s="23">
        <v>1876</v>
      </c>
      <c r="AH109" s="5" t="s">
        <v>442</v>
      </c>
      <c r="AI109" t="s">
        <v>455</v>
      </c>
      <c r="AJ109" s="46" t="s">
        <v>244</v>
      </c>
      <c r="AK109" s="11" t="s">
        <v>576</v>
      </c>
    </row>
    <row r="110" spans="1:37" hidden="1" x14ac:dyDescent="0.25">
      <c r="A110" s="17" t="s">
        <v>461</v>
      </c>
      <c r="B110" s="1">
        <v>40431</v>
      </c>
      <c r="C110">
        <v>91</v>
      </c>
      <c r="D110">
        <v>37</v>
      </c>
      <c r="E110">
        <v>11</v>
      </c>
      <c r="F110" t="s">
        <v>243</v>
      </c>
      <c r="G110" s="10">
        <v>38876</v>
      </c>
      <c r="H110" t="s">
        <v>345</v>
      </c>
      <c r="I110" t="s">
        <v>243</v>
      </c>
      <c r="J110" s="10">
        <v>40396</v>
      </c>
      <c r="K110" t="s">
        <v>345</v>
      </c>
      <c r="L110" t="s">
        <v>346</v>
      </c>
      <c r="M110" t="s">
        <v>244</v>
      </c>
      <c r="N110" s="11" t="s">
        <v>65</v>
      </c>
      <c r="O110" s="5" t="s">
        <v>65</v>
      </c>
      <c r="P110" s="5" t="s">
        <v>65</v>
      </c>
      <c r="Q110" s="11" t="s">
        <v>65</v>
      </c>
      <c r="R110" s="9">
        <v>77.664000000000001</v>
      </c>
      <c r="S110" s="9">
        <v>77.664000000000001</v>
      </c>
      <c r="T110" s="9" t="s">
        <v>65</v>
      </c>
      <c r="U110" s="9">
        <f t="shared" si="6"/>
        <v>77.664000000000001</v>
      </c>
      <c r="V110" s="9" t="str">
        <f t="shared" si="7"/>
        <v>Village Transfer - 90 &amp; 30day</v>
      </c>
      <c r="W110" t="s">
        <v>87</v>
      </c>
      <c r="X110" t="s">
        <v>70</v>
      </c>
      <c r="Y110" t="s">
        <v>8</v>
      </c>
      <c r="Z110" t="s">
        <v>252</v>
      </c>
      <c r="AA110" s="33" t="s">
        <v>253</v>
      </c>
      <c r="AB110" t="s">
        <v>347</v>
      </c>
      <c r="AC110" s="19" t="s">
        <v>546</v>
      </c>
      <c r="AD110" t="s">
        <v>461</v>
      </c>
      <c r="AE110" s="37"/>
      <c r="AG110" s="22" t="s">
        <v>65</v>
      </c>
      <c r="AH110" s="25" t="s">
        <v>65</v>
      </c>
      <c r="AJ110" s="46" t="s">
        <v>244</v>
      </c>
      <c r="AK110" s="11" t="s">
        <v>574</v>
      </c>
    </row>
    <row r="111" spans="1:37" hidden="1" x14ac:dyDescent="0.25">
      <c r="A111" s="17" t="s">
        <v>461</v>
      </c>
      <c r="B111" s="1">
        <v>40417</v>
      </c>
      <c r="C111">
        <v>91</v>
      </c>
      <c r="D111">
        <v>35</v>
      </c>
      <c r="E111">
        <v>32</v>
      </c>
      <c r="F111" t="s">
        <v>243</v>
      </c>
      <c r="G111" s="10">
        <v>39729</v>
      </c>
      <c r="H111" t="s">
        <v>348</v>
      </c>
      <c r="I111" t="s">
        <v>243</v>
      </c>
      <c r="J111" s="10">
        <v>40396</v>
      </c>
      <c r="K111" t="s">
        <v>348</v>
      </c>
      <c r="L111" t="s">
        <v>349</v>
      </c>
      <c r="M111" t="s">
        <v>244</v>
      </c>
      <c r="N111" s="11" t="s">
        <v>65</v>
      </c>
      <c r="O111" s="5" t="s">
        <v>65</v>
      </c>
      <c r="P111" s="5">
        <v>947</v>
      </c>
      <c r="Q111" s="11" t="s">
        <v>65</v>
      </c>
      <c r="R111" s="9">
        <v>3.3849999999999998</v>
      </c>
      <c r="S111" s="9">
        <v>3.39</v>
      </c>
      <c r="T111" s="9" t="s">
        <v>65</v>
      </c>
      <c r="U111" s="9">
        <f t="shared" si="6"/>
        <v>3.3849999999999998</v>
      </c>
      <c r="V111" s="9" t="str">
        <f t="shared" si="7"/>
        <v>Village Transfer - 90 &amp; 30day</v>
      </c>
      <c r="W111" t="s">
        <v>70</v>
      </c>
      <c r="X111" t="s">
        <v>70</v>
      </c>
      <c r="Y111" t="s">
        <v>79</v>
      </c>
      <c r="Z111" t="s">
        <v>80</v>
      </c>
      <c r="AA111" s="33" t="s">
        <v>570</v>
      </c>
      <c r="AB111" t="s">
        <v>298</v>
      </c>
      <c r="AC111" s="19" t="s">
        <v>546</v>
      </c>
      <c r="AD111" t="s">
        <v>461</v>
      </c>
      <c r="AE111" s="37"/>
      <c r="AG111" s="22" t="s">
        <v>65</v>
      </c>
      <c r="AH111" s="25" t="s">
        <v>65</v>
      </c>
      <c r="AJ111" s="46" t="s">
        <v>243</v>
      </c>
      <c r="AK111" s="11" t="s">
        <v>65</v>
      </c>
    </row>
    <row r="112" spans="1:37" hidden="1" x14ac:dyDescent="0.25">
      <c r="A112" s="17" t="s">
        <v>461</v>
      </c>
      <c r="B112" s="1">
        <v>40333</v>
      </c>
      <c r="C112">
        <v>91</v>
      </c>
      <c r="D112">
        <v>23</v>
      </c>
      <c r="E112">
        <v>9</v>
      </c>
      <c r="F112" t="s">
        <v>243</v>
      </c>
      <c r="G112" s="10">
        <v>39783</v>
      </c>
      <c r="H112" t="s">
        <v>350</v>
      </c>
      <c r="I112" t="s">
        <v>243</v>
      </c>
      <c r="J112" s="10">
        <v>40305</v>
      </c>
      <c r="K112" t="s">
        <v>350</v>
      </c>
      <c r="L112" t="s">
        <v>351</v>
      </c>
      <c r="M112" t="s">
        <v>244</v>
      </c>
      <c r="N112" s="11" t="s">
        <v>65</v>
      </c>
      <c r="O112" s="5" t="s">
        <v>65</v>
      </c>
      <c r="P112" s="5">
        <v>951</v>
      </c>
      <c r="Q112" s="11" t="s">
        <v>65</v>
      </c>
      <c r="R112" s="9">
        <v>2.0299999999999998</v>
      </c>
      <c r="S112" s="9">
        <v>6.35</v>
      </c>
      <c r="T112" s="9" t="s">
        <v>65</v>
      </c>
      <c r="U112" s="9">
        <v>6.35</v>
      </c>
      <c r="V112" s="9" t="str">
        <f t="shared" si="7"/>
        <v>Village Transfer - 90 &amp; 30day</v>
      </c>
      <c r="W112" t="s">
        <v>353</v>
      </c>
      <c r="X112" t="s">
        <v>70</v>
      </c>
      <c r="Y112" t="s">
        <v>85</v>
      </c>
      <c r="Z112" t="s">
        <v>433</v>
      </c>
      <c r="AA112" s="32"/>
      <c r="AB112" t="s">
        <v>352</v>
      </c>
      <c r="AC112" s="32"/>
      <c r="AD112" t="s">
        <v>461</v>
      </c>
      <c r="AE112" s="37"/>
      <c r="AG112" s="22" t="s">
        <v>65</v>
      </c>
      <c r="AH112" s="25" t="s">
        <v>65</v>
      </c>
      <c r="AJ112" s="46" t="s">
        <v>244</v>
      </c>
      <c r="AK112" s="11" t="s">
        <v>573</v>
      </c>
    </row>
    <row r="113" spans="1:37" hidden="1" x14ac:dyDescent="0.25">
      <c r="A113" s="17" t="s">
        <v>461</v>
      </c>
      <c r="B113" s="1">
        <v>40137</v>
      </c>
      <c r="C113">
        <v>90</v>
      </c>
      <c r="D113">
        <v>47</v>
      </c>
      <c r="E113">
        <v>26</v>
      </c>
      <c r="F113" t="s">
        <v>243</v>
      </c>
      <c r="G113" s="10">
        <v>38926</v>
      </c>
      <c r="H113" t="s">
        <v>65</v>
      </c>
      <c r="I113" t="s">
        <v>243</v>
      </c>
      <c r="J113" s="10">
        <v>40091</v>
      </c>
      <c r="K113" t="s">
        <v>382</v>
      </c>
      <c r="L113" t="s">
        <v>383</v>
      </c>
      <c r="M113" t="s">
        <v>244</v>
      </c>
      <c r="N113" s="11" t="s">
        <v>65</v>
      </c>
      <c r="O113" s="5" t="s">
        <v>65</v>
      </c>
      <c r="P113" s="5">
        <v>2441</v>
      </c>
      <c r="Q113" s="11" t="s">
        <v>65</v>
      </c>
      <c r="R113" s="9">
        <v>0.47</v>
      </c>
      <c r="S113" s="9">
        <v>0.47370000000000001</v>
      </c>
      <c r="T113" s="9" t="s">
        <v>65</v>
      </c>
      <c r="U113" s="9">
        <f t="shared" ref="U113:U144" si="8">MIN(R113:T113)</f>
        <v>0.47</v>
      </c>
      <c r="V113" s="9" t="str">
        <f t="shared" si="7"/>
        <v>Village Transfer - 90 &amp; 30day</v>
      </c>
      <c r="W113" t="s">
        <v>87</v>
      </c>
      <c r="X113" t="s">
        <v>70</v>
      </c>
      <c r="Y113" t="s">
        <v>8</v>
      </c>
      <c r="Z113" t="s">
        <v>190</v>
      </c>
      <c r="AA113" s="33" t="s">
        <v>545</v>
      </c>
      <c r="AB113" t="s">
        <v>377</v>
      </c>
      <c r="AC113" s="19" t="s">
        <v>546</v>
      </c>
      <c r="AD113" t="s">
        <v>461</v>
      </c>
      <c r="AE113" s="37"/>
      <c r="AG113" s="22" t="s">
        <v>65</v>
      </c>
      <c r="AH113" s="25" t="s">
        <v>65</v>
      </c>
      <c r="AJ113" s="46" t="s">
        <v>243</v>
      </c>
      <c r="AK113" s="11" t="s">
        <v>65</v>
      </c>
    </row>
    <row r="114" spans="1:37" hidden="1" x14ac:dyDescent="0.25">
      <c r="A114" s="17" t="s">
        <v>461</v>
      </c>
      <c r="B114" s="1">
        <v>39969</v>
      </c>
      <c r="C114">
        <v>90</v>
      </c>
      <c r="D114">
        <v>23</v>
      </c>
      <c r="E114">
        <v>6</v>
      </c>
      <c r="F114" t="s">
        <v>243</v>
      </c>
      <c r="G114" s="10">
        <v>39576</v>
      </c>
      <c r="H114" t="s">
        <v>65</v>
      </c>
      <c r="I114" t="s">
        <v>243</v>
      </c>
      <c r="J114" s="10" t="s">
        <v>65</v>
      </c>
      <c r="K114" t="s">
        <v>378</v>
      </c>
      <c r="L114" t="s">
        <v>379</v>
      </c>
      <c r="M114" t="s">
        <v>244</v>
      </c>
      <c r="N114" s="11" t="s">
        <v>65</v>
      </c>
      <c r="O114" s="5" t="s">
        <v>65</v>
      </c>
      <c r="P114" s="5">
        <v>501</v>
      </c>
      <c r="Q114" s="11" t="s">
        <v>65</v>
      </c>
      <c r="R114" s="9">
        <v>113.11</v>
      </c>
      <c r="S114" s="9">
        <v>113.11</v>
      </c>
      <c r="T114" s="9" t="s">
        <v>65</v>
      </c>
      <c r="U114" s="9">
        <f t="shared" si="8"/>
        <v>113.11</v>
      </c>
      <c r="V114" s="9" t="str">
        <f t="shared" si="7"/>
        <v>Village Transfer - 90 &amp; 30day</v>
      </c>
      <c r="W114" t="s">
        <v>264</v>
      </c>
      <c r="X114" t="s">
        <v>70</v>
      </c>
      <c r="Y114" t="s">
        <v>7</v>
      </c>
      <c r="Z114" t="s">
        <v>10</v>
      </c>
      <c r="AA114" t="s">
        <v>538</v>
      </c>
      <c r="AB114" t="s">
        <v>380</v>
      </c>
      <c r="AC114" s="19" t="s">
        <v>546</v>
      </c>
      <c r="AD114" t="s">
        <v>461</v>
      </c>
      <c r="AE114" s="37"/>
      <c r="AG114" s="22" t="s">
        <v>65</v>
      </c>
      <c r="AH114" s="25" t="s">
        <v>65</v>
      </c>
      <c r="AJ114" s="46" t="s">
        <v>244</v>
      </c>
      <c r="AK114" s="11" t="s">
        <v>576</v>
      </c>
    </row>
    <row r="115" spans="1:37" hidden="1" x14ac:dyDescent="0.25">
      <c r="A115" s="17" t="s">
        <v>461</v>
      </c>
      <c r="B115" s="1">
        <v>39969</v>
      </c>
      <c r="C115">
        <v>90</v>
      </c>
      <c r="D115">
        <v>23</v>
      </c>
      <c r="E115">
        <v>5</v>
      </c>
      <c r="F115" t="s">
        <v>243</v>
      </c>
      <c r="G115" s="10">
        <v>38926</v>
      </c>
      <c r="H115" t="s">
        <v>65</v>
      </c>
      <c r="I115" t="s">
        <v>243</v>
      </c>
      <c r="J115" s="10">
        <v>39969</v>
      </c>
      <c r="K115" t="s">
        <v>65</v>
      </c>
      <c r="L115" t="s">
        <v>376</v>
      </c>
      <c r="M115" t="s">
        <v>244</v>
      </c>
      <c r="N115" s="11" t="s">
        <v>65</v>
      </c>
      <c r="O115" s="5" t="s">
        <v>65</v>
      </c>
      <c r="P115" s="5">
        <v>2440</v>
      </c>
      <c r="Q115" s="11" t="s">
        <v>65</v>
      </c>
      <c r="R115" s="9">
        <v>0.76</v>
      </c>
      <c r="S115" s="9">
        <f>7571/10000</f>
        <v>0.7571</v>
      </c>
      <c r="T115" s="9" t="s">
        <v>65</v>
      </c>
      <c r="U115" s="9">
        <f t="shared" si="8"/>
        <v>0.7571</v>
      </c>
      <c r="V115" s="9" t="str">
        <f t="shared" si="7"/>
        <v>Village Transfer - 90 &amp; 30day</v>
      </c>
      <c r="W115" t="s">
        <v>87</v>
      </c>
      <c r="X115" t="s">
        <v>70</v>
      </c>
      <c r="Y115" t="s">
        <v>8</v>
      </c>
      <c r="Z115" t="s">
        <v>190</v>
      </c>
      <c r="AA115" s="33" t="s">
        <v>545</v>
      </c>
      <c r="AB115" t="s">
        <v>377</v>
      </c>
      <c r="AC115" s="19" t="s">
        <v>546</v>
      </c>
      <c r="AD115" t="s">
        <v>461</v>
      </c>
      <c r="AE115" s="37"/>
      <c r="AG115" s="22" t="s">
        <v>65</v>
      </c>
      <c r="AH115" s="25" t="s">
        <v>65</v>
      </c>
      <c r="AJ115" s="46" t="s">
        <v>243</v>
      </c>
      <c r="AK115" s="11" t="s">
        <v>65</v>
      </c>
    </row>
    <row r="116" spans="1:37" hidden="1" x14ac:dyDescent="0.25">
      <c r="A116" s="17" t="s">
        <v>461</v>
      </c>
      <c r="B116" s="1">
        <v>39864</v>
      </c>
      <c r="C116">
        <v>90</v>
      </c>
      <c r="D116">
        <v>8</v>
      </c>
      <c r="E116">
        <v>10</v>
      </c>
      <c r="F116" t="s">
        <v>243</v>
      </c>
      <c r="G116" s="10">
        <v>39788</v>
      </c>
      <c r="H116" t="s">
        <v>65</v>
      </c>
      <c r="I116" t="s">
        <v>244</v>
      </c>
      <c r="J116" s="10" t="s">
        <v>65</v>
      </c>
      <c r="K116" t="s">
        <v>65</v>
      </c>
      <c r="L116" t="s">
        <v>372</v>
      </c>
      <c r="M116" t="s">
        <v>244</v>
      </c>
      <c r="N116" s="11" t="s">
        <v>65</v>
      </c>
      <c r="O116" s="5" t="s">
        <v>65</v>
      </c>
      <c r="P116" s="5">
        <v>462</v>
      </c>
      <c r="Q116" s="11" t="s">
        <v>65</v>
      </c>
      <c r="R116" s="9">
        <v>7</v>
      </c>
      <c r="S116" s="9" t="s">
        <v>65</v>
      </c>
      <c r="T116" s="9" t="s">
        <v>65</v>
      </c>
      <c r="U116" s="9">
        <f t="shared" si="8"/>
        <v>7</v>
      </c>
      <c r="V116" s="9" t="str">
        <f t="shared" si="7"/>
        <v>Village Transfer - 90day</v>
      </c>
      <c r="W116" t="s">
        <v>373</v>
      </c>
      <c r="X116" t="s">
        <v>70</v>
      </c>
      <c r="Y116" t="s">
        <v>117</v>
      </c>
      <c r="Z116" t="s">
        <v>374</v>
      </c>
      <c r="AA116" s="32"/>
      <c r="AB116" t="s">
        <v>375</v>
      </c>
      <c r="AC116" s="32"/>
      <c r="AD116" t="s">
        <v>461</v>
      </c>
      <c r="AE116" s="37"/>
      <c r="AG116" s="22" t="s">
        <v>65</v>
      </c>
      <c r="AH116" s="25" t="s">
        <v>65</v>
      </c>
      <c r="AJ116" s="46" t="s">
        <v>244</v>
      </c>
      <c r="AK116" s="11" t="s">
        <v>576</v>
      </c>
    </row>
    <row r="117" spans="1:37" hidden="1" x14ac:dyDescent="0.25">
      <c r="A117" s="17" t="s">
        <v>461</v>
      </c>
      <c r="B117" s="1">
        <v>39822</v>
      </c>
      <c r="C117">
        <v>90</v>
      </c>
      <c r="D117">
        <v>2</v>
      </c>
      <c r="E117">
        <v>8</v>
      </c>
      <c r="F117" t="s">
        <v>243</v>
      </c>
      <c r="G117" s="10">
        <v>39690</v>
      </c>
      <c r="H117" t="s">
        <v>65</v>
      </c>
      <c r="I117" t="s">
        <v>244</v>
      </c>
      <c r="J117" s="10" t="s">
        <v>65</v>
      </c>
      <c r="K117" t="s">
        <v>65</v>
      </c>
      <c r="L117" t="s">
        <v>371</v>
      </c>
      <c r="M117" t="s">
        <v>244</v>
      </c>
      <c r="N117" s="11" t="s">
        <v>65</v>
      </c>
      <c r="O117" s="5" t="s">
        <v>65</v>
      </c>
      <c r="P117" s="5">
        <v>1154</v>
      </c>
      <c r="Q117" s="11" t="s">
        <v>65</v>
      </c>
      <c r="R117" s="9">
        <v>1.45</v>
      </c>
      <c r="S117" s="9" t="s">
        <v>65</v>
      </c>
      <c r="T117" s="9" t="s">
        <v>65</v>
      </c>
      <c r="U117" s="9">
        <f t="shared" si="8"/>
        <v>1.45</v>
      </c>
      <c r="V117" s="9" t="str">
        <f t="shared" si="7"/>
        <v>Village Transfer - 90day</v>
      </c>
      <c r="W117" t="s">
        <v>368</v>
      </c>
      <c r="X117" t="s">
        <v>70</v>
      </c>
      <c r="Y117" t="s">
        <v>79</v>
      </c>
      <c r="Z117" t="s">
        <v>80</v>
      </c>
      <c r="AA117" s="33" t="s">
        <v>562</v>
      </c>
      <c r="AB117" t="s">
        <v>214</v>
      </c>
      <c r="AC117" s="19" t="s">
        <v>546</v>
      </c>
      <c r="AD117" t="s">
        <v>461</v>
      </c>
      <c r="AE117" s="37"/>
      <c r="AG117" s="22" t="s">
        <v>65</v>
      </c>
      <c r="AH117" s="25" t="s">
        <v>65</v>
      </c>
      <c r="AJ117" s="46" t="s">
        <v>244</v>
      </c>
      <c r="AK117" s="11" t="s">
        <v>576</v>
      </c>
    </row>
    <row r="118" spans="1:37" hidden="1" x14ac:dyDescent="0.25">
      <c r="A118" s="17" t="s">
        <v>461</v>
      </c>
      <c r="B118" s="1">
        <v>39822</v>
      </c>
      <c r="C118">
        <v>90</v>
      </c>
      <c r="D118">
        <v>2</v>
      </c>
      <c r="E118">
        <v>8</v>
      </c>
      <c r="F118" t="s">
        <v>243</v>
      </c>
      <c r="G118" s="10">
        <v>38876</v>
      </c>
      <c r="H118" t="s">
        <v>65</v>
      </c>
      <c r="I118" t="s">
        <v>244</v>
      </c>
      <c r="J118" s="10" t="s">
        <v>65</v>
      </c>
      <c r="K118" t="s">
        <v>65</v>
      </c>
      <c r="L118" t="s">
        <v>369</v>
      </c>
      <c r="M118" t="s">
        <v>244</v>
      </c>
      <c r="N118" s="11" t="s">
        <v>65</v>
      </c>
      <c r="O118" s="5" t="s">
        <v>65</v>
      </c>
      <c r="P118" s="5">
        <v>2560</v>
      </c>
      <c r="Q118" s="11" t="s">
        <v>65</v>
      </c>
      <c r="R118" s="9">
        <v>1.89</v>
      </c>
      <c r="S118" s="9" t="s">
        <v>65</v>
      </c>
      <c r="T118" s="9" t="s">
        <v>65</v>
      </c>
      <c r="U118" s="9">
        <f t="shared" si="8"/>
        <v>1.89</v>
      </c>
      <c r="V118" s="9" t="str">
        <f t="shared" si="7"/>
        <v>Village Transfer - 90day</v>
      </c>
      <c r="W118" t="s">
        <v>87</v>
      </c>
      <c r="X118" t="s">
        <v>70</v>
      </c>
      <c r="Y118" t="s">
        <v>8</v>
      </c>
      <c r="Z118" t="s">
        <v>190</v>
      </c>
      <c r="AA118" s="32"/>
      <c r="AB118" t="s">
        <v>370</v>
      </c>
      <c r="AC118" s="32"/>
      <c r="AD118" t="s">
        <v>461</v>
      </c>
      <c r="AE118" s="37"/>
      <c r="AG118" s="22" t="s">
        <v>65</v>
      </c>
      <c r="AH118" s="25" t="s">
        <v>65</v>
      </c>
      <c r="AJ118" s="46" t="s">
        <v>243</v>
      </c>
      <c r="AK118" s="11" t="s">
        <v>65</v>
      </c>
    </row>
    <row r="119" spans="1:37" hidden="1" x14ac:dyDescent="0.25">
      <c r="A119" s="17" t="s">
        <v>461</v>
      </c>
      <c r="B119" s="1">
        <v>39815</v>
      </c>
      <c r="C119">
        <v>90</v>
      </c>
      <c r="D119">
        <v>1</v>
      </c>
      <c r="E119">
        <v>2</v>
      </c>
      <c r="F119" t="s">
        <v>244</v>
      </c>
      <c r="G119" s="11" t="s">
        <v>65</v>
      </c>
      <c r="H119" s="1" t="s">
        <v>65</v>
      </c>
      <c r="I119" t="s">
        <v>243</v>
      </c>
      <c r="J119" s="10">
        <v>39794</v>
      </c>
      <c r="K119" t="s">
        <v>362</v>
      </c>
      <c r="L119" t="s">
        <v>363</v>
      </c>
      <c r="M119" t="s">
        <v>244</v>
      </c>
      <c r="N119" s="11" t="s">
        <v>65</v>
      </c>
      <c r="O119" s="5" t="s">
        <v>65</v>
      </c>
      <c r="P119" s="5" t="s">
        <v>429</v>
      </c>
      <c r="Q119" s="11" t="s">
        <v>65</v>
      </c>
      <c r="R119" s="9" t="s">
        <v>65</v>
      </c>
      <c r="S119" s="9">
        <v>56.3</v>
      </c>
      <c r="T119" s="9" t="s">
        <v>65</v>
      </c>
      <c r="U119" s="9">
        <f t="shared" si="8"/>
        <v>56.3</v>
      </c>
      <c r="V119" s="9" t="str">
        <f t="shared" si="7"/>
        <v>Village Transfer - 30day</v>
      </c>
      <c r="W119" t="s">
        <v>87</v>
      </c>
      <c r="X119" t="s">
        <v>70</v>
      </c>
      <c r="Y119" t="s">
        <v>366</v>
      </c>
      <c r="Z119" t="s">
        <v>364</v>
      </c>
      <c r="AA119" t="s">
        <v>539</v>
      </c>
      <c r="AB119" t="s">
        <v>365</v>
      </c>
      <c r="AC119" s="19" t="s">
        <v>546</v>
      </c>
      <c r="AD119" t="s">
        <v>461</v>
      </c>
      <c r="AE119" s="37"/>
      <c r="AG119" s="22" t="s">
        <v>65</v>
      </c>
      <c r="AH119" s="25" t="s">
        <v>65</v>
      </c>
      <c r="AJ119" s="46" t="s">
        <v>244</v>
      </c>
      <c r="AK119" s="11" t="s">
        <v>576</v>
      </c>
    </row>
    <row r="120" spans="1:37" hidden="1" x14ac:dyDescent="0.25">
      <c r="A120" s="17" t="s">
        <v>461</v>
      </c>
      <c r="B120" s="1">
        <v>39661</v>
      </c>
      <c r="C120" s="5">
        <v>89</v>
      </c>
      <c r="D120" s="5">
        <v>31</v>
      </c>
      <c r="E120">
        <v>2</v>
      </c>
      <c r="F120" t="s">
        <v>243</v>
      </c>
      <c r="G120" s="10">
        <v>39596</v>
      </c>
      <c r="H120" t="s">
        <v>385</v>
      </c>
      <c r="I120" t="s">
        <v>244</v>
      </c>
      <c r="J120" s="10" t="s">
        <v>65</v>
      </c>
      <c r="K120" t="s">
        <v>65</v>
      </c>
      <c r="L120" t="s">
        <v>386</v>
      </c>
      <c r="M120" t="s">
        <v>244</v>
      </c>
      <c r="N120" s="11" t="s">
        <v>65</v>
      </c>
      <c r="O120" s="5" t="s">
        <v>65</v>
      </c>
      <c r="P120" s="5" t="s">
        <v>65</v>
      </c>
      <c r="Q120" s="11" t="s">
        <v>65</v>
      </c>
      <c r="R120" s="9">
        <v>21.03</v>
      </c>
      <c r="S120" s="9" t="s">
        <v>65</v>
      </c>
      <c r="T120" s="9" t="s">
        <v>65</v>
      </c>
      <c r="U120" s="9">
        <f t="shared" si="8"/>
        <v>21.03</v>
      </c>
      <c r="V120" s="9" t="str">
        <f t="shared" si="7"/>
        <v>Village Transfer - 90day</v>
      </c>
      <c r="W120" t="s">
        <v>70</v>
      </c>
      <c r="X120" t="s">
        <v>70</v>
      </c>
      <c r="Y120" t="s">
        <v>7</v>
      </c>
      <c r="Z120" t="s">
        <v>10</v>
      </c>
      <c r="AA120" t="s">
        <v>540</v>
      </c>
      <c r="AB120" t="s">
        <v>387</v>
      </c>
      <c r="AC120" s="19" t="s">
        <v>546</v>
      </c>
      <c r="AD120" t="s">
        <v>461</v>
      </c>
      <c r="AE120" s="37"/>
      <c r="AG120" s="22" t="s">
        <v>65</v>
      </c>
      <c r="AH120" s="25" t="s">
        <v>65</v>
      </c>
      <c r="AJ120" s="46" t="s">
        <v>65</v>
      </c>
      <c r="AK120" s="11" t="s">
        <v>65</v>
      </c>
    </row>
    <row r="121" spans="1:37" x14ac:dyDescent="0.25">
      <c r="A121" s="17" t="s">
        <v>471</v>
      </c>
      <c r="B121" s="1">
        <v>41649</v>
      </c>
      <c r="C121">
        <v>95</v>
      </c>
      <c r="D121">
        <v>2</v>
      </c>
      <c r="E121">
        <v>15</v>
      </c>
      <c r="F121" t="s">
        <v>243</v>
      </c>
      <c r="G121" s="10">
        <v>39484</v>
      </c>
      <c r="H121" t="s">
        <v>65</v>
      </c>
      <c r="I121" t="s">
        <v>243</v>
      </c>
      <c r="J121" s="10" t="s">
        <v>65</v>
      </c>
      <c r="K121" t="s">
        <v>294</v>
      </c>
      <c r="L121" t="s">
        <v>295</v>
      </c>
      <c r="M121" t="s">
        <v>243</v>
      </c>
      <c r="N121" s="10">
        <v>41050</v>
      </c>
      <c r="O121" s="5">
        <v>64971</v>
      </c>
      <c r="P121" s="5">
        <v>973</v>
      </c>
      <c r="Q121" s="11" t="s">
        <v>30</v>
      </c>
      <c r="R121" s="9">
        <v>14704.7</v>
      </c>
      <c r="S121" s="9">
        <v>3851.53</v>
      </c>
      <c r="T121" s="9">
        <v>3851.53</v>
      </c>
      <c r="U121" s="9">
        <f t="shared" si="8"/>
        <v>3851.53</v>
      </c>
      <c r="V121" s="9" t="str">
        <f t="shared" si="7"/>
        <v>Village Transfer; Gov't Lease</v>
      </c>
      <c r="W121" t="s">
        <v>296</v>
      </c>
      <c r="X121" t="s">
        <v>272</v>
      </c>
      <c r="Y121" t="s">
        <v>5</v>
      </c>
      <c r="Z121" t="s">
        <v>1</v>
      </c>
      <c r="AA121" t="s">
        <v>523</v>
      </c>
      <c r="AB121" s="4" t="s">
        <v>297</v>
      </c>
      <c r="AC121" s="19" t="s">
        <v>546</v>
      </c>
      <c r="AD121" s="19" t="s">
        <v>461</v>
      </c>
      <c r="AE121" s="38">
        <v>99</v>
      </c>
      <c r="AF121" s="31">
        <v>3677800</v>
      </c>
      <c r="AG121" s="23">
        <v>1876</v>
      </c>
      <c r="AH121" s="5" t="s">
        <v>442</v>
      </c>
      <c r="AI121" t="s">
        <v>455</v>
      </c>
      <c r="AJ121" s="46" t="s">
        <v>243</v>
      </c>
      <c r="AK121" s="11" t="s">
        <v>65</v>
      </c>
    </row>
    <row r="122" spans="1:37" hidden="1" x14ac:dyDescent="0.25">
      <c r="A122" s="17" t="s">
        <v>461</v>
      </c>
      <c r="B122" s="1">
        <v>38992</v>
      </c>
      <c r="C122">
        <v>87</v>
      </c>
      <c r="D122">
        <v>40</v>
      </c>
      <c r="E122">
        <v>7</v>
      </c>
      <c r="F122" t="s">
        <v>243</v>
      </c>
      <c r="G122" s="10">
        <v>38876</v>
      </c>
      <c r="H122" s="1" t="s">
        <v>65</v>
      </c>
      <c r="I122" t="s">
        <v>244</v>
      </c>
      <c r="J122" s="11" t="s">
        <v>65</v>
      </c>
      <c r="K122" t="s">
        <v>65</v>
      </c>
      <c r="L122" t="s">
        <v>407</v>
      </c>
      <c r="M122" t="s">
        <v>244</v>
      </c>
      <c r="N122" s="11" t="s">
        <v>65</v>
      </c>
      <c r="O122" s="5" t="s">
        <v>65</v>
      </c>
      <c r="P122" s="5">
        <v>2009</v>
      </c>
      <c r="Q122" s="11" t="s">
        <v>65</v>
      </c>
      <c r="R122" s="9">
        <v>2.34</v>
      </c>
      <c r="S122" s="9" t="s">
        <v>65</v>
      </c>
      <c r="T122" s="9" t="s">
        <v>65</v>
      </c>
      <c r="U122" s="9">
        <f t="shared" si="8"/>
        <v>2.34</v>
      </c>
      <c r="V122" s="9" t="str">
        <f t="shared" si="7"/>
        <v>Village Transfer - 90day</v>
      </c>
      <c r="W122" t="s">
        <v>87</v>
      </c>
      <c r="X122" t="s">
        <v>70</v>
      </c>
      <c r="Y122" t="s">
        <v>8</v>
      </c>
      <c r="Z122" t="s">
        <v>150</v>
      </c>
      <c r="AA122" s="33" t="s">
        <v>336</v>
      </c>
      <c r="AB122" t="s">
        <v>303</v>
      </c>
      <c r="AC122" s="19" t="s">
        <v>546</v>
      </c>
      <c r="AD122" t="s">
        <v>461</v>
      </c>
      <c r="AE122" s="37"/>
      <c r="AG122" s="22" t="s">
        <v>65</v>
      </c>
      <c r="AH122" s="25" t="s">
        <v>65</v>
      </c>
      <c r="AJ122" s="46" t="s">
        <v>243</v>
      </c>
      <c r="AK122" s="11" t="s">
        <v>65</v>
      </c>
    </row>
    <row r="123" spans="1:37" hidden="1" x14ac:dyDescent="0.25">
      <c r="A123" s="17" t="s">
        <v>461</v>
      </c>
      <c r="B123" s="1">
        <v>38993</v>
      </c>
      <c r="C123">
        <v>87</v>
      </c>
      <c r="D123">
        <v>40</v>
      </c>
      <c r="E123">
        <v>7</v>
      </c>
      <c r="F123" t="s">
        <v>243</v>
      </c>
      <c r="G123" s="10">
        <v>38876</v>
      </c>
      <c r="H123" s="1" t="s">
        <v>65</v>
      </c>
      <c r="I123" t="s">
        <v>244</v>
      </c>
      <c r="J123" s="11" t="s">
        <v>65</v>
      </c>
      <c r="K123" t="s">
        <v>65</v>
      </c>
      <c r="L123" t="s">
        <v>346</v>
      </c>
      <c r="M123" t="s">
        <v>244</v>
      </c>
      <c r="N123" s="11" t="s">
        <v>65</v>
      </c>
      <c r="O123" s="5" t="s">
        <v>65</v>
      </c>
      <c r="P123" s="5">
        <v>2158</v>
      </c>
      <c r="Q123" s="11" t="s">
        <v>65</v>
      </c>
      <c r="R123" s="9">
        <v>77.664000000000001</v>
      </c>
      <c r="S123" s="9" t="s">
        <v>65</v>
      </c>
      <c r="T123" s="9" t="s">
        <v>65</v>
      </c>
      <c r="U123" s="9">
        <f t="shared" si="8"/>
        <v>77.664000000000001</v>
      </c>
      <c r="V123" s="9" t="str">
        <f t="shared" si="7"/>
        <v>Village Transfer - 90day</v>
      </c>
      <c r="W123" t="s">
        <v>87</v>
      </c>
      <c r="X123" t="s">
        <v>70</v>
      </c>
      <c r="Y123" t="s">
        <v>8</v>
      </c>
      <c r="Z123" t="s">
        <v>252</v>
      </c>
      <c r="AA123" t="s">
        <v>253</v>
      </c>
      <c r="AB123" t="s">
        <v>347</v>
      </c>
      <c r="AC123" s="19" t="s">
        <v>546</v>
      </c>
      <c r="AD123" t="s">
        <v>461</v>
      </c>
      <c r="AE123" s="37"/>
      <c r="AG123" s="22" t="s">
        <v>65</v>
      </c>
      <c r="AH123" s="25" t="s">
        <v>65</v>
      </c>
      <c r="AJ123" s="46" t="s">
        <v>244</v>
      </c>
      <c r="AK123" s="11" t="s">
        <v>576</v>
      </c>
    </row>
    <row r="124" spans="1:37" hidden="1" x14ac:dyDescent="0.25">
      <c r="A124" s="17" t="s">
        <v>461</v>
      </c>
      <c r="B124" s="1">
        <v>38994</v>
      </c>
      <c r="C124">
        <v>87</v>
      </c>
      <c r="D124">
        <v>40</v>
      </c>
      <c r="E124">
        <v>6</v>
      </c>
      <c r="F124" t="s">
        <v>243</v>
      </c>
      <c r="G124" s="10">
        <v>38876</v>
      </c>
      <c r="H124" s="1" t="s">
        <v>65</v>
      </c>
      <c r="I124" t="s">
        <v>244</v>
      </c>
      <c r="J124" s="11" t="s">
        <v>65</v>
      </c>
      <c r="K124" t="s">
        <v>65</v>
      </c>
      <c r="L124" t="s">
        <v>406</v>
      </c>
      <c r="M124" t="s">
        <v>244</v>
      </c>
      <c r="N124" s="11" t="s">
        <v>65</v>
      </c>
      <c r="O124" s="5" t="s">
        <v>65</v>
      </c>
      <c r="P124" s="5">
        <v>2381</v>
      </c>
      <c r="Q124" s="11" t="s">
        <v>65</v>
      </c>
      <c r="R124" s="9">
        <v>1.232</v>
      </c>
      <c r="S124" s="9" t="s">
        <v>65</v>
      </c>
      <c r="T124" s="9" t="s">
        <v>65</v>
      </c>
      <c r="U124" s="9">
        <f t="shared" si="8"/>
        <v>1.232</v>
      </c>
      <c r="V124" s="9" t="str">
        <f t="shared" si="7"/>
        <v>Village Transfer - 90day</v>
      </c>
      <c r="W124" t="s">
        <v>87</v>
      </c>
      <c r="X124" t="s">
        <v>70</v>
      </c>
      <c r="Y124" t="s">
        <v>8</v>
      </c>
      <c r="Z124" t="s">
        <v>150</v>
      </c>
      <c r="AA124" s="33" t="s">
        <v>336</v>
      </c>
      <c r="AB124" t="s">
        <v>336</v>
      </c>
      <c r="AC124" s="19" t="s">
        <v>546</v>
      </c>
      <c r="AD124" t="s">
        <v>461</v>
      </c>
      <c r="AE124" s="37"/>
      <c r="AG124" s="22" t="s">
        <v>65</v>
      </c>
      <c r="AH124" s="25" t="s">
        <v>65</v>
      </c>
      <c r="AJ124" s="46" t="s">
        <v>243</v>
      </c>
      <c r="AK124" s="11" t="s">
        <v>65</v>
      </c>
    </row>
    <row r="125" spans="1:37" hidden="1" x14ac:dyDescent="0.25">
      <c r="A125" s="17" t="s">
        <v>461</v>
      </c>
      <c r="B125" s="1">
        <v>38995</v>
      </c>
      <c r="C125">
        <v>87</v>
      </c>
      <c r="D125">
        <v>40</v>
      </c>
      <c r="E125">
        <v>6</v>
      </c>
      <c r="F125" t="s">
        <v>243</v>
      </c>
      <c r="G125" s="10">
        <v>38876</v>
      </c>
      <c r="H125" s="1" t="s">
        <v>65</v>
      </c>
      <c r="I125" t="s">
        <v>244</v>
      </c>
      <c r="J125" s="11" t="s">
        <v>65</v>
      </c>
      <c r="K125" t="s">
        <v>65</v>
      </c>
      <c r="L125" t="s">
        <v>404</v>
      </c>
      <c r="M125" t="s">
        <v>244</v>
      </c>
      <c r="N125" s="11" t="s">
        <v>65</v>
      </c>
      <c r="O125" s="5" t="s">
        <v>65</v>
      </c>
      <c r="P125" s="5">
        <v>2423</v>
      </c>
      <c r="Q125" s="11" t="s">
        <v>65</v>
      </c>
      <c r="R125" s="9">
        <v>1.774</v>
      </c>
      <c r="S125" s="9" t="s">
        <v>65</v>
      </c>
      <c r="T125" s="9" t="s">
        <v>65</v>
      </c>
      <c r="U125" s="9">
        <f t="shared" si="8"/>
        <v>1.774</v>
      </c>
      <c r="V125" s="9" t="str">
        <f t="shared" si="7"/>
        <v>Village Transfer - 90day</v>
      </c>
      <c r="W125" t="s">
        <v>87</v>
      </c>
      <c r="X125" t="s">
        <v>70</v>
      </c>
      <c r="Y125" t="s">
        <v>8</v>
      </c>
      <c r="Z125" t="s">
        <v>252</v>
      </c>
      <c r="AA125" s="32"/>
      <c r="AB125" t="s">
        <v>405</v>
      </c>
      <c r="AC125" s="32"/>
      <c r="AD125" t="s">
        <v>461</v>
      </c>
      <c r="AE125" s="37"/>
      <c r="AG125" s="22" t="s">
        <v>65</v>
      </c>
      <c r="AH125" s="25" t="s">
        <v>65</v>
      </c>
      <c r="AJ125" s="46" t="s">
        <v>243</v>
      </c>
      <c r="AK125" s="11" t="s">
        <v>65</v>
      </c>
    </row>
    <row r="126" spans="1:37" hidden="1" x14ac:dyDescent="0.25">
      <c r="A126" s="17" t="s">
        <v>461</v>
      </c>
      <c r="B126" s="1">
        <v>38996</v>
      </c>
      <c r="C126">
        <v>87</v>
      </c>
      <c r="D126">
        <v>40</v>
      </c>
      <c r="E126">
        <v>5</v>
      </c>
      <c r="F126" t="s">
        <v>243</v>
      </c>
      <c r="G126" s="10">
        <v>38876</v>
      </c>
      <c r="H126" s="1" t="s">
        <v>65</v>
      </c>
      <c r="I126" t="s">
        <v>244</v>
      </c>
      <c r="J126" s="11" t="s">
        <v>65</v>
      </c>
      <c r="K126" t="s">
        <v>65</v>
      </c>
      <c r="L126" t="s">
        <v>403</v>
      </c>
      <c r="M126" t="s">
        <v>244</v>
      </c>
      <c r="N126" s="11" t="s">
        <v>65</v>
      </c>
      <c r="O126" s="5" t="s">
        <v>65</v>
      </c>
      <c r="P126" s="5">
        <v>2129</v>
      </c>
      <c r="Q126" s="11" t="s">
        <v>65</v>
      </c>
      <c r="R126" s="9">
        <v>4.71</v>
      </c>
      <c r="S126" s="9" t="s">
        <v>65</v>
      </c>
      <c r="T126" s="9" t="s">
        <v>65</v>
      </c>
      <c r="U126" s="9">
        <f t="shared" si="8"/>
        <v>4.71</v>
      </c>
      <c r="V126" s="9" t="str">
        <f t="shared" si="7"/>
        <v>Village Transfer - 90day</v>
      </c>
      <c r="W126" t="s">
        <v>87</v>
      </c>
      <c r="X126" t="s">
        <v>70</v>
      </c>
      <c r="Y126" t="s">
        <v>8</v>
      </c>
      <c r="Z126" t="s">
        <v>150</v>
      </c>
      <c r="AA126" s="33" t="s">
        <v>150</v>
      </c>
      <c r="AB126" t="s">
        <v>335</v>
      </c>
      <c r="AC126" s="19" t="s">
        <v>546</v>
      </c>
      <c r="AD126" t="s">
        <v>461</v>
      </c>
      <c r="AE126" s="37"/>
      <c r="AG126" s="22" t="s">
        <v>65</v>
      </c>
      <c r="AH126" s="25" t="s">
        <v>65</v>
      </c>
      <c r="AJ126" s="46" t="s">
        <v>243</v>
      </c>
      <c r="AK126" s="11" t="s">
        <v>65</v>
      </c>
    </row>
    <row r="127" spans="1:37" hidden="1" x14ac:dyDescent="0.25">
      <c r="A127" s="17" t="s">
        <v>461</v>
      </c>
      <c r="B127" s="1">
        <v>38996</v>
      </c>
      <c r="C127">
        <v>87</v>
      </c>
      <c r="D127">
        <v>40</v>
      </c>
      <c r="E127">
        <v>5</v>
      </c>
      <c r="F127" t="s">
        <v>243</v>
      </c>
      <c r="G127" s="10">
        <v>38876</v>
      </c>
      <c r="H127" s="1" t="s">
        <v>65</v>
      </c>
      <c r="I127" t="s">
        <v>244</v>
      </c>
      <c r="J127" s="11" t="s">
        <v>65</v>
      </c>
      <c r="K127" t="s">
        <v>65</v>
      </c>
      <c r="L127" t="s">
        <v>402</v>
      </c>
      <c r="M127" t="s">
        <v>244</v>
      </c>
      <c r="N127" s="11" t="s">
        <v>65</v>
      </c>
      <c r="O127" s="5" t="s">
        <v>65</v>
      </c>
      <c r="P127" s="5">
        <v>2325</v>
      </c>
      <c r="Q127" s="11" t="s">
        <v>65</v>
      </c>
      <c r="R127" s="9">
        <v>2.8439999999999999</v>
      </c>
      <c r="S127" s="9" t="s">
        <v>65</v>
      </c>
      <c r="T127" s="9" t="s">
        <v>65</v>
      </c>
      <c r="U127" s="9">
        <f t="shared" si="8"/>
        <v>2.8439999999999999</v>
      </c>
      <c r="V127" s="9" t="str">
        <f t="shared" si="7"/>
        <v>Village Transfer - 90day</v>
      </c>
      <c r="W127" t="s">
        <v>87</v>
      </c>
      <c r="X127" t="s">
        <v>70</v>
      </c>
      <c r="Y127" t="s">
        <v>8</v>
      </c>
      <c r="Z127" t="s">
        <v>252</v>
      </c>
      <c r="AA127" s="32"/>
      <c r="AB127" t="s">
        <v>312</v>
      </c>
      <c r="AC127" s="32"/>
      <c r="AD127" t="s">
        <v>461</v>
      </c>
      <c r="AE127" s="37"/>
      <c r="AG127" s="22" t="s">
        <v>65</v>
      </c>
      <c r="AH127" s="25" t="s">
        <v>65</v>
      </c>
      <c r="AJ127" s="46" t="s">
        <v>243</v>
      </c>
      <c r="AK127" s="11" t="s">
        <v>65</v>
      </c>
    </row>
    <row r="128" spans="1:37" hidden="1" x14ac:dyDescent="0.25">
      <c r="A128" s="17" t="s">
        <v>461</v>
      </c>
      <c r="B128" s="1">
        <v>38996</v>
      </c>
      <c r="C128">
        <v>87</v>
      </c>
      <c r="D128">
        <v>40</v>
      </c>
      <c r="E128">
        <v>4</v>
      </c>
      <c r="F128" t="s">
        <v>243</v>
      </c>
      <c r="G128" s="10">
        <v>38876</v>
      </c>
      <c r="H128" s="1" t="s">
        <v>65</v>
      </c>
      <c r="I128" t="s">
        <v>244</v>
      </c>
      <c r="J128" s="11" t="s">
        <v>65</v>
      </c>
      <c r="K128" t="s">
        <v>65</v>
      </c>
      <c r="L128" t="s">
        <v>400</v>
      </c>
      <c r="M128" t="s">
        <v>244</v>
      </c>
      <c r="N128" s="11" t="s">
        <v>65</v>
      </c>
      <c r="O128" s="5" t="s">
        <v>65</v>
      </c>
      <c r="P128" s="5">
        <v>2211</v>
      </c>
      <c r="Q128" s="11" t="s">
        <v>65</v>
      </c>
      <c r="R128" s="9">
        <v>77.664000000000001</v>
      </c>
      <c r="S128" s="9" t="s">
        <v>65</v>
      </c>
      <c r="T128" s="9" t="s">
        <v>65</v>
      </c>
      <c r="U128" s="9">
        <f t="shared" si="8"/>
        <v>77.664000000000001</v>
      </c>
      <c r="V128" s="9" t="str">
        <f t="shared" si="7"/>
        <v>Village Transfer - 90day</v>
      </c>
      <c r="W128" t="s">
        <v>87</v>
      </c>
      <c r="X128" t="s">
        <v>70</v>
      </c>
      <c r="Y128" t="s">
        <v>8</v>
      </c>
      <c r="Z128" t="s">
        <v>553</v>
      </c>
      <c r="AA128" t="s">
        <v>543</v>
      </c>
      <c r="AB128" t="s">
        <v>401</v>
      </c>
      <c r="AC128" t="s">
        <v>522</v>
      </c>
      <c r="AD128" t="s">
        <v>461</v>
      </c>
      <c r="AE128" s="37"/>
      <c r="AG128" s="22" t="s">
        <v>65</v>
      </c>
      <c r="AH128" s="25" t="s">
        <v>65</v>
      </c>
      <c r="AJ128" s="46" t="s">
        <v>243</v>
      </c>
      <c r="AK128" s="11" t="s">
        <v>65</v>
      </c>
    </row>
    <row r="129" spans="1:37" hidden="1" x14ac:dyDescent="0.25">
      <c r="A129" s="17" t="s">
        <v>461</v>
      </c>
      <c r="B129" s="1">
        <v>38996</v>
      </c>
      <c r="C129">
        <v>87</v>
      </c>
      <c r="D129">
        <v>40</v>
      </c>
      <c r="E129">
        <v>4</v>
      </c>
      <c r="F129" t="s">
        <v>243</v>
      </c>
      <c r="G129" s="10">
        <v>38876</v>
      </c>
      <c r="H129" s="1" t="s">
        <v>65</v>
      </c>
      <c r="I129" t="s">
        <v>244</v>
      </c>
      <c r="J129" s="11" t="s">
        <v>65</v>
      </c>
      <c r="K129" t="s">
        <v>65</v>
      </c>
      <c r="L129" t="s">
        <v>399</v>
      </c>
      <c r="M129" t="s">
        <v>244</v>
      </c>
      <c r="N129" s="11" t="s">
        <v>65</v>
      </c>
      <c r="O129" s="5" t="s">
        <v>65</v>
      </c>
      <c r="P129" s="5">
        <v>2765</v>
      </c>
      <c r="Q129" s="11" t="s">
        <v>65</v>
      </c>
      <c r="R129" s="9">
        <v>20.56</v>
      </c>
      <c r="S129" s="9" t="s">
        <v>65</v>
      </c>
      <c r="T129" s="9" t="s">
        <v>65</v>
      </c>
      <c r="U129" s="9">
        <f t="shared" si="8"/>
        <v>20.56</v>
      </c>
      <c r="V129" s="9" t="str">
        <f t="shared" si="7"/>
        <v>Village Transfer - 90day</v>
      </c>
      <c r="W129" t="s">
        <v>87</v>
      </c>
      <c r="X129" t="s">
        <v>70</v>
      </c>
      <c r="Y129" t="s">
        <v>8</v>
      </c>
      <c r="Z129" t="s">
        <v>0</v>
      </c>
      <c r="AA129" t="s">
        <v>544</v>
      </c>
      <c r="AB129" t="s">
        <v>326</v>
      </c>
      <c r="AC129" s="19" t="s">
        <v>546</v>
      </c>
      <c r="AD129" t="s">
        <v>461</v>
      </c>
      <c r="AE129" s="37"/>
      <c r="AG129" s="22" t="s">
        <v>65</v>
      </c>
      <c r="AH129" s="25" t="s">
        <v>65</v>
      </c>
      <c r="AJ129" s="46" t="s">
        <v>244</v>
      </c>
      <c r="AK129" s="11" t="s">
        <v>573</v>
      </c>
    </row>
    <row r="130" spans="1:37" hidden="1" x14ac:dyDescent="0.25">
      <c r="A130" s="17" t="s">
        <v>461</v>
      </c>
      <c r="B130" s="1">
        <v>38996</v>
      </c>
      <c r="C130">
        <v>87</v>
      </c>
      <c r="D130">
        <v>40</v>
      </c>
      <c r="E130">
        <v>3</v>
      </c>
      <c r="F130" t="s">
        <v>243</v>
      </c>
      <c r="G130" s="10">
        <v>38876</v>
      </c>
      <c r="H130" s="1" t="s">
        <v>65</v>
      </c>
      <c r="I130" t="s">
        <v>244</v>
      </c>
      <c r="J130" s="11" t="s">
        <v>65</v>
      </c>
      <c r="K130" t="s">
        <v>65</v>
      </c>
      <c r="L130" t="s">
        <v>398</v>
      </c>
      <c r="M130" t="s">
        <v>244</v>
      </c>
      <c r="N130" s="11" t="s">
        <v>65</v>
      </c>
      <c r="O130" s="5" t="s">
        <v>65</v>
      </c>
      <c r="P130">
        <v>2741</v>
      </c>
      <c r="Q130" s="11" t="s">
        <v>65</v>
      </c>
      <c r="R130" s="9">
        <v>0.38929999999999998</v>
      </c>
      <c r="S130" s="9" t="s">
        <v>65</v>
      </c>
      <c r="T130" s="9" t="s">
        <v>65</v>
      </c>
      <c r="U130" s="9">
        <f t="shared" si="8"/>
        <v>0.38929999999999998</v>
      </c>
      <c r="V130" s="9" t="str">
        <f t="shared" ref="V130:V149" si="9">IF(AND(M130="Y", I130="N", F130="N"), "Gov't Lease", IF(AND(M130="Y", OR(I130="Y", F130="Y")), "Village Transfer; Gov't Lease", IF(AND(M130="N",I130="N",F130="Y"), "Village Transfer - 90day", IF(AND(M130="N",I130="Y",F130="N"), "Village Transfer - 30day", IF(AND(M130="N",I130="Y",F130="Y"), "Village Transfer - 90 &amp; 30day","Error Kubwa")))))</f>
        <v>Village Transfer - 90day</v>
      </c>
      <c r="W130" t="s">
        <v>87</v>
      </c>
      <c r="X130" t="s">
        <v>70</v>
      </c>
      <c r="Y130" t="s">
        <v>8</v>
      </c>
      <c r="Z130" t="s">
        <v>252</v>
      </c>
      <c r="AA130" s="32"/>
      <c r="AB130" t="s">
        <v>319</v>
      </c>
      <c r="AC130" s="32"/>
      <c r="AD130" t="s">
        <v>461</v>
      </c>
      <c r="AE130" s="37"/>
      <c r="AG130" s="22" t="s">
        <v>65</v>
      </c>
      <c r="AH130" s="25" t="s">
        <v>65</v>
      </c>
      <c r="AJ130" s="46" t="s">
        <v>243</v>
      </c>
      <c r="AK130" s="11" t="s">
        <v>65</v>
      </c>
    </row>
    <row r="131" spans="1:37" hidden="1" x14ac:dyDescent="0.25">
      <c r="A131" s="17" t="s">
        <v>461</v>
      </c>
      <c r="B131" s="1">
        <v>38996</v>
      </c>
      <c r="C131">
        <v>87</v>
      </c>
      <c r="D131">
        <v>40</v>
      </c>
      <c r="E131">
        <v>2</v>
      </c>
      <c r="F131" t="s">
        <v>243</v>
      </c>
      <c r="G131" s="10">
        <v>38876</v>
      </c>
      <c r="H131" s="1" t="s">
        <v>65</v>
      </c>
      <c r="I131" t="s">
        <v>244</v>
      </c>
      <c r="J131" s="11" t="s">
        <v>65</v>
      </c>
      <c r="K131" t="s">
        <v>65</v>
      </c>
      <c r="L131" t="s">
        <v>396</v>
      </c>
      <c r="M131" t="s">
        <v>244</v>
      </c>
      <c r="N131" s="11" t="s">
        <v>65</v>
      </c>
      <c r="O131" s="5" t="s">
        <v>65</v>
      </c>
      <c r="P131">
        <v>2520</v>
      </c>
      <c r="Q131" s="11" t="s">
        <v>65</v>
      </c>
      <c r="R131" s="9">
        <v>3.14</v>
      </c>
      <c r="S131" s="9" t="s">
        <v>65</v>
      </c>
      <c r="T131" s="9" t="s">
        <v>65</v>
      </c>
      <c r="U131" s="9">
        <f t="shared" si="8"/>
        <v>3.14</v>
      </c>
      <c r="V131" s="9" t="str">
        <f t="shared" si="9"/>
        <v>Village Transfer - 90day</v>
      </c>
      <c r="W131" t="s">
        <v>87</v>
      </c>
      <c r="X131" t="s">
        <v>70</v>
      </c>
      <c r="Y131" t="s">
        <v>8</v>
      </c>
      <c r="Z131" t="s">
        <v>0</v>
      </c>
      <c r="AA131" s="33" t="s">
        <v>397</v>
      </c>
      <c r="AB131" t="s">
        <v>397</v>
      </c>
      <c r="AC131" s="19" t="s">
        <v>546</v>
      </c>
      <c r="AD131" t="s">
        <v>461</v>
      </c>
      <c r="AE131" s="37"/>
      <c r="AG131" s="22" t="s">
        <v>65</v>
      </c>
      <c r="AH131" s="25" t="s">
        <v>65</v>
      </c>
      <c r="AJ131" s="46" t="s">
        <v>244</v>
      </c>
      <c r="AK131" s="11" t="s">
        <v>573</v>
      </c>
    </row>
    <row r="132" spans="1:37" hidden="1" x14ac:dyDescent="0.25">
      <c r="A132" s="17" t="s">
        <v>461</v>
      </c>
      <c r="B132" s="1">
        <v>38989</v>
      </c>
      <c r="C132">
        <v>87</v>
      </c>
      <c r="D132">
        <v>39</v>
      </c>
      <c r="E132">
        <v>40</v>
      </c>
      <c r="F132" t="s">
        <v>243</v>
      </c>
      <c r="G132" s="10">
        <v>38876</v>
      </c>
      <c r="H132" s="1" t="s">
        <v>65</v>
      </c>
      <c r="I132" t="s">
        <v>244</v>
      </c>
      <c r="J132" s="11" t="s">
        <v>65</v>
      </c>
      <c r="K132" t="s">
        <v>65</v>
      </c>
      <c r="L132" t="s">
        <v>394</v>
      </c>
      <c r="M132" t="s">
        <v>244</v>
      </c>
      <c r="N132" s="11" t="s">
        <v>65</v>
      </c>
      <c r="O132" s="5" t="s">
        <v>65</v>
      </c>
      <c r="P132">
        <v>2350</v>
      </c>
      <c r="Q132" s="11" t="s">
        <v>65</v>
      </c>
      <c r="R132" s="9">
        <v>31.9</v>
      </c>
      <c r="S132" s="9" t="s">
        <v>65</v>
      </c>
      <c r="T132" s="9" t="s">
        <v>65</v>
      </c>
      <c r="U132" s="9">
        <f t="shared" si="8"/>
        <v>31.9</v>
      </c>
      <c r="V132" s="9" t="str">
        <f t="shared" si="9"/>
        <v>Village Transfer - 90day</v>
      </c>
      <c r="W132" t="s">
        <v>87</v>
      </c>
      <c r="X132" t="s">
        <v>70</v>
      </c>
      <c r="Y132" t="s">
        <v>8</v>
      </c>
      <c r="Z132" t="s">
        <v>190</v>
      </c>
      <c r="AA132" t="s">
        <v>545</v>
      </c>
      <c r="AB132" t="s">
        <v>395</v>
      </c>
      <c r="AC132" s="19" t="s">
        <v>546</v>
      </c>
      <c r="AD132" t="s">
        <v>461</v>
      </c>
      <c r="AE132" s="37"/>
      <c r="AG132" s="22" t="s">
        <v>65</v>
      </c>
      <c r="AH132" s="25" t="s">
        <v>65</v>
      </c>
      <c r="AJ132" s="46" t="s">
        <v>243</v>
      </c>
      <c r="AK132" s="11" t="s">
        <v>65</v>
      </c>
    </row>
    <row r="133" spans="1:37" hidden="1" x14ac:dyDescent="0.25">
      <c r="A133" s="17" t="s">
        <v>461</v>
      </c>
      <c r="B133" s="1">
        <v>38926</v>
      </c>
      <c r="C133">
        <v>87</v>
      </c>
      <c r="D133">
        <v>30</v>
      </c>
      <c r="E133">
        <v>15</v>
      </c>
      <c r="F133" t="s">
        <v>243</v>
      </c>
      <c r="G133" s="10">
        <v>38926</v>
      </c>
      <c r="H133" s="1" t="s">
        <v>65</v>
      </c>
      <c r="I133" t="s">
        <v>244</v>
      </c>
      <c r="J133" s="11" t="s">
        <v>65</v>
      </c>
      <c r="K133" t="s">
        <v>65</v>
      </c>
      <c r="L133" t="s">
        <v>65</v>
      </c>
      <c r="M133" t="s">
        <v>244</v>
      </c>
      <c r="N133" s="11" t="s">
        <v>65</v>
      </c>
      <c r="O133" s="5" t="s">
        <v>65</v>
      </c>
      <c r="P133">
        <v>2438</v>
      </c>
      <c r="Q133" s="11" t="s">
        <v>65</v>
      </c>
      <c r="R133" s="9">
        <v>0.52</v>
      </c>
      <c r="S133" s="9" t="s">
        <v>65</v>
      </c>
      <c r="T133" s="9" t="s">
        <v>65</v>
      </c>
      <c r="U133" s="9">
        <f t="shared" si="8"/>
        <v>0.52</v>
      </c>
      <c r="V133" s="9" t="str">
        <f t="shared" si="9"/>
        <v>Village Transfer - 90day</v>
      </c>
      <c r="W133" t="s">
        <v>87</v>
      </c>
      <c r="X133" t="s">
        <v>70</v>
      </c>
      <c r="Y133" s="12" t="s">
        <v>8</v>
      </c>
      <c r="Z133" s="12" t="s">
        <v>190</v>
      </c>
      <c r="AA133" s="42" t="s">
        <v>545</v>
      </c>
      <c r="AB133" s="12" t="s">
        <v>377</v>
      </c>
      <c r="AC133" s="19" t="s">
        <v>546</v>
      </c>
      <c r="AD133" t="s">
        <v>461</v>
      </c>
      <c r="AE133" s="39"/>
      <c r="AF133" s="12"/>
      <c r="AG133" s="22" t="s">
        <v>65</v>
      </c>
      <c r="AH133" s="25" t="s">
        <v>65</v>
      </c>
      <c r="AJ133" s="46" t="s">
        <v>243</v>
      </c>
      <c r="AK133" s="11" t="s">
        <v>65</v>
      </c>
    </row>
    <row r="134" spans="1:37" hidden="1" x14ac:dyDescent="0.25">
      <c r="A134" s="17" t="s">
        <v>461</v>
      </c>
      <c r="B134" s="1">
        <v>38926</v>
      </c>
      <c r="C134">
        <v>87</v>
      </c>
      <c r="D134">
        <v>30</v>
      </c>
      <c r="E134">
        <v>15</v>
      </c>
      <c r="F134" t="s">
        <v>243</v>
      </c>
      <c r="G134" s="10">
        <v>38926</v>
      </c>
      <c r="H134" s="1" t="s">
        <v>65</v>
      </c>
      <c r="I134" t="s">
        <v>244</v>
      </c>
      <c r="J134" s="11" t="s">
        <v>65</v>
      </c>
      <c r="K134" t="s">
        <v>65</v>
      </c>
      <c r="L134" t="s">
        <v>65</v>
      </c>
      <c r="M134" t="s">
        <v>244</v>
      </c>
      <c r="N134" s="11" t="s">
        <v>65</v>
      </c>
      <c r="O134" s="5" t="s">
        <v>65</v>
      </c>
      <c r="P134">
        <v>2743</v>
      </c>
      <c r="Q134" s="11" t="s">
        <v>65</v>
      </c>
      <c r="R134" s="9">
        <v>1.1000000000000001</v>
      </c>
      <c r="S134" s="9" t="s">
        <v>65</v>
      </c>
      <c r="T134" s="9" t="s">
        <v>65</v>
      </c>
      <c r="U134" s="9">
        <f t="shared" si="8"/>
        <v>1.1000000000000001</v>
      </c>
      <c r="V134" s="9" t="str">
        <f t="shared" si="9"/>
        <v>Village Transfer - 90day</v>
      </c>
      <c r="W134" t="s">
        <v>87</v>
      </c>
      <c r="X134" t="s">
        <v>70</v>
      </c>
      <c r="Y134" s="12" t="s">
        <v>8</v>
      </c>
      <c r="Z134" s="12" t="s">
        <v>190</v>
      </c>
      <c r="AA134" s="42" t="s">
        <v>545</v>
      </c>
      <c r="AB134" s="12" t="s">
        <v>377</v>
      </c>
      <c r="AC134" s="19" t="s">
        <v>546</v>
      </c>
      <c r="AD134" t="s">
        <v>461</v>
      </c>
      <c r="AE134" s="39"/>
      <c r="AF134" s="12"/>
      <c r="AG134" s="22" t="s">
        <v>65</v>
      </c>
      <c r="AH134" s="25" t="s">
        <v>65</v>
      </c>
      <c r="AJ134" s="46" t="s">
        <v>244</v>
      </c>
      <c r="AK134" s="11" t="s">
        <v>576</v>
      </c>
    </row>
    <row r="135" spans="1:37" hidden="1" x14ac:dyDescent="0.25">
      <c r="A135" s="17" t="s">
        <v>461</v>
      </c>
      <c r="B135" s="1">
        <v>38884</v>
      </c>
      <c r="C135">
        <v>87</v>
      </c>
      <c r="D135">
        <v>24</v>
      </c>
      <c r="E135">
        <v>24</v>
      </c>
      <c r="F135" t="s">
        <v>243</v>
      </c>
      <c r="G135" s="10">
        <v>38876</v>
      </c>
      <c r="H135" s="1" t="s">
        <v>65</v>
      </c>
      <c r="I135" t="s">
        <v>244</v>
      </c>
      <c r="J135" s="11" t="s">
        <v>65</v>
      </c>
      <c r="K135" t="s">
        <v>65</v>
      </c>
      <c r="L135" t="s">
        <v>393</v>
      </c>
      <c r="M135" t="s">
        <v>244</v>
      </c>
      <c r="N135" s="11" t="s">
        <v>65</v>
      </c>
      <c r="O135" s="5" t="s">
        <v>65</v>
      </c>
      <c r="P135">
        <v>2449</v>
      </c>
      <c r="Q135" s="11" t="s">
        <v>65</v>
      </c>
      <c r="R135" s="9">
        <v>4.1689999999999996</v>
      </c>
      <c r="S135" s="9" t="s">
        <v>65</v>
      </c>
      <c r="T135" s="9" t="s">
        <v>65</v>
      </c>
      <c r="U135" s="9">
        <f t="shared" si="8"/>
        <v>4.1689999999999996</v>
      </c>
      <c r="V135" s="9" t="str">
        <f t="shared" si="9"/>
        <v>Village Transfer - 90day</v>
      </c>
      <c r="W135" t="s">
        <v>87</v>
      </c>
      <c r="X135" t="s">
        <v>70</v>
      </c>
      <c r="Y135" t="s">
        <v>8</v>
      </c>
      <c r="Z135" t="s">
        <v>0</v>
      </c>
      <c r="AA135" s="33" t="s">
        <v>397</v>
      </c>
      <c r="AB135" t="s">
        <v>102</v>
      </c>
      <c r="AC135" s="19" t="s">
        <v>546</v>
      </c>
      <c r="AD135" t="s">
        <v>461</v>
      </c>
      <c r="AE135" s="37"/>
      <c r="AG135" s="22" t="s">
        <v>65</v>
      </c>
      <c r="AH135" s="25" t="s">
        <v>65</v>
      </c>
      <c r="AJ135" s="46" t="s">
        <v>243</v>
      </c>
      <c r="AK135" s="11" t="s">
        <v>576</v>
      </c>
    </row>
    <row r="136" spans="1:37" hidden="1" x14ac:dyDescent="0.25">
      <c r="A136" s="17" t="s">
        <v>461</v>
      </c>
      <c r="B136" s="1">
        <v>38884</v>
      </c>
      <c r="C136">
        <v>87</v>
      </c>
      <c r="D136">
        <v>24</v>
      </c>
      <c r="E136">
        <v>24</v>
      </c>
      <c r="F136" t="s">
        <v>243</v>
      </c>
      <c r="G136" s="10">
        <v>38876</v>
      </c>
      <c r="H136" s="1" t="s">
        <v>65</v>
      </c>
      <c r="I136" t="s">
        <v>244</v>
      </c>
      <c r="J136" s="11" t="s">
        <v>65</v>
      </c>
      <c r="K136" t="s">
        <v>65</v>
      </c>
      <c r="L136" t="s">
        <v>392</v>
      </c>
      <c r="M136" t="s">
        <v>244</v>
      </c>
      <c r="N136" s="11" t="s">
        <v>65</v>
      </c>
      <c r="O136" s="5" t="s">
        <v>65</v>
      </c>
      <c r="P136">
        <v>2470</v>
      </c>
      <c r="Q136" s="11" t="s">
        <v>65</v>
      </c>
      <c r="R136" s="9">
        <v>7.0890000000000004</v>
      </c>
      <c r="S136" s="9" t="s">
        <v>65</v>
      </c>
      <c r="T136" s="9" t="s">
        <v>65</v>
      </c>
      <c r="U136" s="9">
        <f t="shared" si="8"/>
        <v>7.0890000000000004</v>
      </c>
      <c r="V136" s="9" t="str">
        <f t="shared" si="9"/>
        <v>Village Transfer - 90day</v>
      </c>
      <c r="W136" t="s">
        <v>87</v>
      </c>
      <c r="X136" t="s">
        <v>70</v>
      </c>
      <c r="Y136" t="s">
        <v>8</v>
      </c>
      <c r="Z136" t="s">
        <v>0</v>
      </c>
      <c r="AA136" s="33" t="s">
        <v>397</v>
      </c>
      <c r="AB136" t="s">
        <v>102</v>
      </c>
      <c r="AC136" s="19" t="s">
        <v>546</v>
      </c>
      <c r="AD136" t="s">
        <v>461</v>
      </c>
      <c r="AE136" s="37"/>
      <c r="AG136" s="22" t="s">
        <v>65</v>
      </c>
      <c r="AH136" s="25" t="s">
        <v>65</v>
      </c>
      <c r="AJ136" s="46" t="s">
        <v>244</v>
      </c>
      <c r="AK136" s="11" t="s">
        <v>573</v>
      </c>
    </row>
    <row r="137" spans="1:37" hidden="1" x14ac:dyDescent="0.25">
      <c r="A137" s="17" t="s">
        <v>461</v>
      </c>
      <c r="B137" s="1">
        <v>38884</v>
      </c>
      <c r="C137">
        <v>87</v>
      </c>
      <c r="D137">
        <v>24</v>
      </c>
      <c r="E137">
        <v>24</v>
      </c>
      <c r="F137" t="s">
        <v>243</v>
      </c>
      <c r="G137" s="10">
        <v>38876</v>
      </c>
      <c r="H137" s="1" t="s">
        <v>65</v>
      </c>
      <c r="I137" t="s">
        <v>244</v>
      </c>
      <c r="J137" s="11" t="s">
        <v>65</v>
      </c>
      <c r="K137" t="s">
        <v>65</v>
      </c>
      <c r="L137" t="s">
        <v>391</v>
      </c>
      <c r="M137" t="s">
        <v>244</v>
      </c>
      <c r="N137" s="11" t="s">
        <v>65</v>
      </c>
      <c r="O137" s="5" t="s">
        <v>65</v>
      </c>
      <c r="P137">
        <v>2231</v>
      </c>
      <c r="Q137" s="11" t="s">
        <v>65</v>
      </c>
      <c r="R137" s="9">
        <v>0.46</v>
      </c>
      <c r="S137" s="9" t="s">
        <v>65</v>
      </c>
      <c r="T137" s="9" t="s">
        <v>65</v>
      </c>
      <c r="U137" s="9">
        <f t="shared" si="8"/>
        <v>0.46</v>
      </c>
      <c r="V137" s="9" t="str">
        <f t="shared" si="9"/>
        <v>Village Transfer - 90day</v>
      </c>
      <c r="W137" t="s">
        <v>87</v>
      </c>
      <c r="X137" t="s">
        <v>70</v>
      </c>
      <c r="Y137" t="s">
        <v>8</v>
      </c>
      <c r="Z137" t="s">
        <v>0</v>
      </c>
      <c r="AA137" s="33" t="s">
        <v>397</v>
      </c>
      <c r="AB137" t="s">
        <v>102</v>
      </c>
      <c r="AC137" s="19" t="s">
        <v>546</v>
      </c>
      <c r="AD137" t="s">
        <v>461</v>
      </c>
      <c r="AE137" s="37"/>
      <c r="AG137" s="22" t="s">
        <v>65</v>
      </c>
      <c r="AH137" s="25" t="s">
        <v>65</v>
      </c>
      <c r="AJ137" s="46" t="s">
        <v>243</v>
      </c>
      <c r="AK137" s="11" t="s">
        <v>65</v>
      </c>
    </row>
    <row r="138" spans="1:37" hidden="1" x14ac:dyDescent="0.25">
      <c r="A138" s="17" t="s">
        <v>461</v>
      </c>
      <c r="B138" s="1">
        <v>38884</v>
      </c>
      <c r="C138">
        <v>87</v>
      </c>
      <c r="D138">
        <v>24</v>
      </c>
      <c r="E138">
        <v>24</v>
      </c>
      <c r="F138" t="s">
        <v>243</v>
      </c>
      <c r="G138" s="10">
        <v>38876</v>
      </c>
      <c r="H138" s="1" t="s">
        <v>65</v>
      </c>
      <c r="I138" t="s">
        <v>244</v>
      </c>
      <c r="J138" s="11" t="s">
        <v>65</v>
      </c>
      <c r="K138" t="s">
        <v>65</v>
      </c>
      <c r="L138" t="s">
        <v>390</v>
      </c>
      <c r="M138" t="s">
        <v>244</v>
      </c>
      <c r="N138" s="11" t="s">
        <v>65</v>
      </c>
      <c r="O138" s="5" t="s">
        <v>65</v>
      </c>
      <c r="P138">
        <v>2293</v>
      </c>
      <c r="Q138" s="11" t="s">
        <v>65</v>
      </c>
      <c r="R138" s="9">
        <v>19.440000000000001</v>
      </c>
      <c r="S138" s="9" t="s">
        <v>65</v>
      </c>
      <c r="T138" s="9" t="s">
        <v>65</v>
      </c>
      <c r="U138" s="9">
        <f t="shared" si="8"/>
        <v>19.440000000000001</v>
      </c>
      <c r="V138" s="9" t="str">
        <f t="shared" si="9"/>
        <v>Village Transfer - 90day</v>
      </c>
      <c r="W138" t="s">
        <v>87</v>
      </c>
      <c r="X138" t="s">
        <v>70</v>
      </c>
      <c r="Y138" t="s">
        <v>8</v>
      </c>
      <c r="Z138" t="s">
        <v>0</v>
      </c>
      <c r="AA138" s="33" t="s">
        <v>397</v>
      </c>
      <c r="AB138" t="s">
        <v>102</v>
      </c>
      <c r="AC138" s="19" t="s">
        <v>546</v>
      </c>
      <c r="AD138" t="s">
        <v>461</v>
      </c>
      <c r="AE138" s="37"/>
      <c r="AG138" s="22" t="s">
        <v>65</v>
      </c>
      <c r="AH138" s="25" t="s">
        <v>65</v>
      </c>
      <c r="AJ138" s="46" t="s">
        <v>244</v>
      </c>
      <c r="AK138" s="11" t="s">
        <v>573</v>
      </c>
    </row>
    <row r="139" spans="1:37" hidden="1" x14ac:dyDescent="0.25">
      <c r="A139" s="17" t="s">
        <v>461</v>
      </c>
      <c r="B139" s="1">
        <v>38884</v>
      </c>
      <c r="C139">
        <v>87</v>
      </c>
      <c r="D139">
        <v>24</v>
      </c>
      <c r="E139">
        <v>24</v>
      </c>
      <c r="F139" t="s">
        <v>243</v>
      </c>
      <c r="G139" s="10">
        <v>38876</v>
      </c>
      <c r="H139" s="1" t="s">
        <v>65</v>
      </c>
      <c r="I139" t="s">
        <v>244</v>
      </c>
      <c r="J139" s="11" t="s">
        <v>65</v>
      </c>
      <c r="K139" t="s">
        <v>65</v>
      </c>
      <c r="L139" t="s">
        <v>389</v>
      </c>
      <c r="M139" t="s">
        <v>244</v>
      </c>
      <c r="N139" s="11" t="s">
        <v>65</v>
      </c>
      <c r="O139" s="5" t="s">
        <v>65</v>
      </c>
      <c r="P139">
        <v>1962</v>
      </c>
      <c r="Q139" s="11" t="s">
        <v>65</v>
      </c>
      <c r="R139" s="9">
        <v>13.696999999999999</v>
      </c>
      <c r="S139" s="9" t="s">
        <v>65</v>
      </c>
      <c r="T139" s="9" t="s">
        <v>65</v>
      </c>
      <c r="U139" s="9">
        <f t="shared" si="8"/>
        <v>13.696999999999999</v>
      </c>
      <c r="V139" s="9" t="str">
        <f t="shared" si="9"/>
        <v>Village Transfer - 90day</v>
      </c>
      <c r="W139" t="s">
        <v>87</v>
      </c>
      <c r="X139" t="s">
        <v>70</v>
      </c>
      <c r="Y139" t="s">
        <v>8</v>
      </c>
      <c r="Z139" t="s">
        <v>0</v>
      </c>
      <c r="AA139" s="33" t="s">
        <v>397</v>
      </c>
      <c r="AB139" t="s">
        <v>102</v>
      </c>
      <c r="AC139" s="19" t="s">
        <v>546</v>
      </c>
      <c r="AD139" t="s">
        <v>461</v>
      </c>
      <c r="AE139" s="37"/>
      <c r="AG139" s="22" t="s">
        <v>65</v>
      </c>
      <c r="AH139" s="25" t="s">
        <v>65</v>
      </c>
      <c r="AJ139" s="46" t="s">
        <v>243</v>
      </c>
      <c r="AK139" s="11" t="s">
        <v>65</v>
      </c>
    </row>
    <row r="140" spans="1:37" hidden="1" x14ac:dyDescent="0.25">
      <c r="A140" s="17" t="s">
        <v>461</v>
      </c>
      <c r="B140" s="1">
        <v>38884</v>
      </c>
      <c r="C140">
        <v>87</v>
      </c>
      <c r="D140">
        <v>24</v>
      </c>
      <c r="E140">
        <v>24</v>
      </c>
      <c r="F140" t="s">
        <v>243</v>
      </c>
      <c r="G140" s="10">
        <v>38876</v>
      </c>
      <c r="H140" s="1" t="s">
        <v>65</v>
      </c>
      <c r="I140" t="s">
        <v>244</v>
      </c>
      <c r="J140" s="11" t="s">
        <v>65</v>
      </c>
      <c r="K140" t="s">
        <v>65</v>
      </c>
      <c r="L140" t="s">
        <v>388</v>
      </c>
      <c r="M140" t="s">
        <v>244</v>
      </c>
      <c r="N140" s="11" t="s">
        <v>65</v>
      </c>
      <c r="O140" s="5" t="s">
        <v>65</v>
      </c>
      <c r="P140">
        <v>1960</v>
      </c>
      <c r="Q140" s="11" t="s">
        <v>65</v>
      </c>
      <c r="R140" s="9">
        <v>5.5949999999999998</v>
      </c>
      <c r="S140" s="9" t="s">
        <v>65</v>
      </c>
      <c r="T140" s="9" t="s">
        <v>65</v>
      </c>
      <c r="U140" s="9">
        <f t="shared" si="8"/>
        <v>5.5949999999999998</v>
      </c>
      <c r="V140" s="9" t="str">
        <f t="shared" si="9"/>
        <v>Village Transfer - 90day</v>
      </c>
      <c r="W140" t="s">
        <v>87</v>
      </c>
      <c r="X140" t="s">
        <v>70</v>
      </c>
      <c r="Y140" t="s">
        <v>8</v>
      </c>
      <c r="Z140" t="s">
        <v>0</v>
      </c>
      <c r="AA140" s="33" t="s">
        <v>397</v>
      </c>
      <c r="AB140" t="s">
        <v>102</v>
      </c>
      <c r="AC140" s="19" t="s">
        <v>546</v>
      </c>
      <c r="AD140" t="s">
        <v>461</v>
      </c>
      <c r="AE140" s="37"/>
      <c r="AG140" s="22" t="s">
        <v>65</v>
      </c>
      <c r="AH140" s="25" t="s">
        <v>65</v>
      </c>
      <c r="AJ140" s="46" t="s">
        <v>243</v>
      </c>
      <c r="AK140" s="11" t="s">
        <v>65</v>
      </c>
    </row>
    <row r="141" spans="1:37" x14ac:dyDescent="0.25">
      <c r="A141" s="17" t="s">
        <v>461</v>
      </c>
      <c r="B141" s="1">
        <v>42517</v>
      </c>
      <c r="C141">
        <v>97</v>
      </c>
      <c r="D141">
        <v>22</v>
      </c>
      <c r="E141">
        <v>107</v>
      </c>
      <c r="F141" t="s">
        <v>243</v>
      </c>
      <c r="G141" s="10">
        <v>42122</v>
      </c>
      <c r="H141" t="s">
        <v>135</v>
      </c>
      <c r="I141" t="s">
        <v>243</v>
      </c>
      <c r="J141" s="10">
        <v>42376</v>
      </c>
      <c r="K141" t="s">
        <v>88</v>
      </c>
      <c r="L141" t="s">
        <v>90</v>
      </c>
      <c r="M141" t="s">
        <v>244</v>
      </c>
      <c r="N141" s="11" t="s">
        <v>65</v>
      </c>
      <c r="O141" s="5" t="s">
        <v>65</v>
      </c>
      <c r="P141" s="5" t="s">
        <v>65</v>
      </c>
      <c r="Q141" s="11" t="s">
        <v>65</v>
      </c>
      <c r="R141" s="9">
        <v>238.66</v>
      </c>
      <c r="S141" s="9">
        <v>238.66</v>
      </c>
      <c r="T141" s="9" t="s">
        <v>65</v>
      </c>
      <c r="U141" s="9">
        <f t="shared" si="8"/>
        <v>238.66</v>
      </c>
      <c r="V141" s="9" t="str">
        <f t="shared" si="9"/>
        <v>Village Transfer - 90 &amp; 30day</v>
      </c>
      <c r="W141" t="s">
        <v>87</v>
      </c>
      <c r="X141" t="s">
        <v>70</v>
      </c>
      <c r="Y141" t="s">
        <v>8</v>
      </c>
      <c r="Z141" t="s">
        <v>0</v>
      </c>
      <c r="AA141" t="s">
        <v>579</v>
      </c>
      <c r="AB141" s="4" t="s">
        <v>89</v>
      </c>
      <c r="AC141" s="19" t="s">
        <v>546</v>
      </c>
      <c r="AD141" s="19" t="s">
        <v>461</v>
      </c>
      <c r="AE141" s="38"/>
      <c r="AF141" s="30"/>
      <c r="AG141" s="22" t="s">
        <v>65</v>
      </c>
      <c r="AH141" s="25" t="s">
        <v>65</v>
      </c>
      <c r="AI141" s="27" t="s">
        <v>65</v>
      </c>
      <c r="AJ141" s="46" t="s">
        <v>244</v>
      </c>
      <c r="AK141" s="26" t="s">
        <v>574</v>
      </c>
    </row>
    <row r="142" spans="1:37" x14ac:dyDescent="0.25">
      <c r="A142" s="17" t="s">
        <v>462</v>
      </c>
      <c r="B142" s="1">
        <v>38362</v>
      </c>
      <c r="C142" s="5" t="s">
        <v>65</v>
      </c>
      <c r="D142" s="5" t="s">
        <v>65</v>
      </c>
      <c r="E142" s="5" t="s">
        <v>65</v>
      </c>
      <c r="F142" t="s">
        <v>244</v>
      </c>
      <c r="G142" s="11" t="s">
        <v>65</v>
      </c>
      <c r="H142" s="1" t="s">
        <v>65</v>
      </c>
      <c r="I142" t="s">
        <v>244</v>
      </c>
      <c r="J142" s="11" t="s">
        <v>65</v>
      </c>
      <c r="K142" t="s">
        <v>65</v>
      </c>
      <c r="L142" t="s">
        <v>467</v>
      </c>
      <c r="M142" t="s">
        <v>243</v>
      </c>
      <c r="N142" s="10">
        <v>38626</v>
      </c>
      <c r="O142" s="5" t="s">
        <v>468</v>
      </c>
      <c r="P142" s="5">
        <v>2968</v>
      </c>
      <c r="Q142" s="11" t="s">
        <v>65</v>
      </c>
      <c r="R142" s="5" t="s">
        <v>65</v>
      </c>
      <c r="S142" s="9" t="s">
        <v>65</v>
      </c>
      <c r="T142" s="14">
        <v>3060.1280000000002</v>
      </c>
      <c r="U142" s="9">
        <f t="shared" si="8"/>
        <v>3060.1280000000002</v>
      </c>
      <c r="V142" s="9" t="str">
        <f t="shared" si="9"/>
        <v>Gov't Lease</v>
      </c>
      <c r="W142" t="s">
        <v>70</v>
      </c>
      <c r="X142" t="s">
        <v>70</v>
      </c>
      <c r="Y142" t="s">
        <v>8</v>
      </c>
      <c r="Z142" t="s">
        <v>6</v>
      </c>
      <c r="AA142" t="s">
        <v>549</v>
      </c>
      <c r="AB142" t="s">
        <v>548</v>
      </c>
      <c r="AC142" t="s">
        <v>546</v>
      </c>
      <c r="AD142" t="s">
        <v>462</v>
      </c>
      <c r="AE142" s="37">
        <v>99</v>
      </c>
      <c r="AF142" s="29">
        <v>1390000</v>
      </c>
      <c r="AG142" s="28"/>
      <c r="AJ142" s="46" t="s">
        <v>244</v>
      </c>
      <c r="AK142" s="11" t="s">
        <v>576</v>
      </c>
    </row>
    <row r="143" spans="1:37" x14ac:dyDescent="0.25">
      <c r="A143" s="17" t="s">
        <v>461</v>
      </c>
      <c r="B143" s="1">
        <v>39822</v>
      </c>
      <c r="C143">
        <v>90</v>
      </c>
      <c r="D143">
        <v>2</v>
      </c>
      <c r="E143">
        <v>7</v>
      </c>
      <c r="F143" t="s">
        <v>243</v>
      </c>
      <c r="G143" s="10">
        <v>39484</v>
      </c>
      <c r="H143" s="1" t="s">
        <v>65</v>
      </c>
      <c r="I143" t="s">
        <v>243</v>
      </c>
      <c r="J143" s="10">
        <v>39801</v>
      </c>
      <c r="K143" s="12" t="s">
        <v>65</v>
      </c>
      <c r="L143" t="s">
        <v>541</v>
      </c>
      <c r="M143" t="s">
        <v>244</v>
      </c>
      <c r="N143" s="11" t="s">
        <v>65</v>
      </c>
      <c r="O143" s="5" t="s">
        <v>65</v>
      </c>
      <c r="P143" s="5" t="s">
        <v>65</v>
      </c>
      <c r="Q143" s="11" t="s">
        <v>65</v>
      </c>
      <c r="R143" s="9">
        <v>11226.450999999999</v>
      </c>
      <c r="S143" s="9">
        <v>8210.7800000000007</v>
      </c>
      <c r="T143" s="9" t="s">
        <v>65</v>
      </c>
      <c r="U143" s="9">
        <f t="shared" si="8"/>
        <v>8210.7800000000007</v>
      </c>
      <c r="V143" s="9" t="str">
        <f t="shared" si="9"/>
        <v>Village Transfer - 90 &amp; 30day</v>
      </c>
      <c r="W143" t="s">
        <v>70</v>
      </c>
      <c r="X143" t="s">
        <v>70</v>
      </c>
      <c r="Y143" t="s">
        <v>8</v>
      </c>
      <c r="Z143" t="s">
        <v>190</v>
      </c>
      <c r="AA143" t="s">
        <v>571</v>
      </c>
      <c r="AB143" t="s">
        <v>384</v>
      </c>
      <c r="AC143" s="19" t="s">
        <v>542</v>
      </c>
      <c r="AD143" t="s">
        <v>542</v>
      </c>
      <c r="AE143" s="37"/>
      <c r="AG143" s="23">
        <v>1846</v>
      </c>
      <c r="AH143" s="5" t="s">
        <v>443</v>
      </c>
      <c r="AI143" t="s">
        <v>452</v>
      </c>
      <c r="AJ143" s="46" t="s">
        <v>244</v>
      </c>
      <c r="AK143" s="11" t="s">
        <v>574</v>
      </c>
    </row>
    <row r="144" spans="1:37" hidden="1" x14ac:dyDescent="0.25">
      <c r="A144" s="17" t="s">
        <v>462</v>
      </c>
      <c r="B144" s="1">
        <v>40634</v>
      </c>
      <c r="C144" s="5" t="s">
        <v>65</v>
      </c>
      <c r="D144" s="5" t="s">
        <v>65</v>
      </c>
      <c r="E144" s="5" t="s">
        <v>65</v>
      </c>
      <c r="F144" t="s">
        <v>244</v>
      </c>
      <c r="G144" s="11" t="s">
        <v>65</v>
      </c>
      <c r="H144" s="1" t="s">
        <v>65</v>
      </c>
      <c r="I144" t="s">
        <v>244</v>
      </c>
      <c r="J144" s="11" t="s">
        <v>65</v>
      </c>
      <c r="K144" t="s">
        <v>65</v>
      </c>
      <c r="L144" t="s">
        <v>295</v>
      </c>
      <c r="M144" t="s">
        <v>243</v>
      </c>
      <c r="N144" s="10">
        <v>40634</v>
      </c>
      <c r="O144" s="5">
        <v>19210</v>
      </c>
      <c r="P144" s="5">
        <v>980</v>
      </c>
      <c r="Q144" s="11" t="s">
        <v>65</v>
      </c>
      <c r="R144" s="5" t="s">
        <v>65</v>
      </c>
      <c r="S144" s="9" t="s">
        <v>65</v>
      </c>
      <c r="T144" s="14">
        <v>13.27</v>
      </c>
      <c r="U144" s="9">
        <f t="shared" si="8"/>
        <v>13.27</v>
      </c>
      <c r="V144" s="9" t="str">
        <f t="shared" si="9"/>
        <v>Gov't Lease</v>
      </c>
      <c r="W144" t="s">
        <v>472</v>
      </c>
      <c r="X144" t="s">
        <v>66</v>
      </c>
      <c r="Y144" t="s">
        <v>5</v>
      </c>
      <c r="Z144" t="s">
        <v>1</v>
      </c>
      <c r="AA144" t="s">
        <v>550</v>
      </c>
      <c r="AB144" t="s">
        <v>354</v>
      </c>
      <c r="AC144" t="s">
        <v>546</v>
      </c>
      <c r="AD144" t="s">
        <v>462</v>
      </c>
      <c r="AE144" s="37">
        <v>99</v>
      </c>
      <c r="AF144" s="29">
        <v>163950</v>
      </c>
      <c r="AG144" s="28"/>
      <c r="AJ144" s="46" t="s">
        <v>243</v>
      </c>
      <c r="AK144" s="11" t="s">
        <v>65</v>
      </c>
    </row>
    <row r="145" spans="1:37" x14ac:dyDescent="0.25">
      <c r="A145" s="17" t="s">
        <v>461</v>
      </c>
      <c r="B145" s="1">
        <v>41187</v>
      </c>
      <c r="C145">
        <v>93</v>
      </c>
      <c r="D145">
        <v>40</v>
      </c>
      <c r="E145">
        <v>54</v>
      </c>
      <c r="F145" t="s">
        <v>243</v>
      </c>
      <c r="G145" s="10">
        <v>40798</v>
      </c>
      <c r="H145" t="s">
        <v>360</v>
      </c>
      <c r="I145" t="s">
        <v>243</v>
      </c>
      <c r="J145" s="10" t="s">
        <v>65</v>
      </c>
      <c r="K145" t="s">
        <v>282</v>
      </c>
      <c r="L145" t="s">
        <v>283</v>
      </c>
      <c r="M145" t="s">
        <v>243</v>
      </c>
      <c r="N145" s="10">
        <v>40998</v>
      </c>
      <c r="O145" s="5">
        <v>67830</v>
      </c>
      <c r="P145" s="5" t="s">
        <v>413</v>
      </c>
      <c r="Q145" s="11" t="s">
        <v>17</v>
      </c>
      <c r="R145" s="9">
        <v>12140.588009145909</v>
      </c>
      <c r="S145" s="9">
        <v>30000</v>
      </c>
      <c r="T145" s="9">
        <v>30000</v>
      </c>
      <c r="U145" s="9">
        <f>T145</f>
        <v>30000</v>
      </c>
      <c r="V145" s="9" t="str">
        <f t="shared" si="9"/>
        <v>Village Transfer; Gov't Lease</v>
      </c>
      <c r="W145" t="s">
        <v>213</v>
      </c>
      <c r="X145" t="s">
        <v>70</v>
      </c>
      <c r="Y145" t="s">
        <v>7</v>
      </c>
      <c r="Z145" t="s">
        <v>16</v>
      </c>
      <c r="AA145" t="s">
        <v>530</v>
      </c>
      <c r="AB145" s="4" t="s">
        <v>284</v>
      </c>
      <c r="AC145" s="19" t="s">
        <v>546</v>
      </c>
      <c r="AD145" s="19" t="s">
        <v>461</v>
      </c>
      <c r="AE145" s="38"/>
      <c r="AF145" s="30"/>
      <c r="AG145" s="23">
        <v>3888</v>
      </c>
      <c r="AH145" s="5" t="s">
        <v>442</v>
      </c>
      <c r="AI145" t="s">
        <v>450</v>
      </c>
      <c r="AJ145" s="46" t="s">
        <v>243</v>
      </c>
      <c r="AK145" s="11" t="s">
        <v>65</v>
      </c>
    </row>
    <row r="146" spans="1:37" x14ac:dyDescent="0.25">
      <c r="A146" s="17" t="s">
        <v>462</v>
      </c>
      <c r="B146" s="1">
        <v>37987</v>
      </c>
      <c r="C146" s="5" t="s">
        <v>65</v>
      </c>
      <c r="D146" s="5" t="s">
        <v>65</v>
      </c>
      <c r="E146" s="5" t="s">
        <v>65</v>
      </c>
      <c r="F146" t="s">
        <v>244</v>
      </c>
      <c r="G146" s="11" t="s">
        <v>65</v>
      </c>
      <c r="H146" s="1" t="s">
        <v>65</v>
      </c>
      <c r="I146" t="s">
        <v>244</v>
      </c>
      <c r="J146" s="11" t="s">
        <v>65</v>
      </c>
      <c r="K146" t="s">
        <v>65</v>
      </c>
      <c r="L146" t="s">
        <v>464</v>
      </c>
      <c r="M146" t="s">
        <v>243</v>
      </c>
      <c r="N146" s="10">
        <v>37987</v>
      </c>
      <c r="O146" s="5">
        <v>55101</v>
      </c>
      <c r="P146" s="5">
        <v>435</v>
      </c>
      <c r="Q146" s="11" t="s">
        <v>65</v>
      </c>
      <c r="R146" s="5" t="s">
        <v>65</v>
      </c>
      <c r="S146" s="9" t="s">
        <v>65</v>
      </c>
      <c r="T146" s="14">
        <v>2450.85</v>
      </c>
      <c r="U146" s="9">
        <f>MIN(R146:T146)</f>
        <v>2450.85</v>
      </c>
      <c r="V146" s="9" t="str">
        <f t="shared" si="9"/>
        <v>Gov't Lease</v>
      </c>
      <c r="W146" t="s">
        <v>87</v>
      </c>
      <c r="X146" t="s">
        <v>70</v>
      </c>
      <c r="Y146" t="s">
        <v>7</v>
      </c>
      <c r="Z146" t="s">
        <v>10</v>
      </c>
      <c r="AA146" t="s">
        <v>10</v>
      </c>
      <c r="AB146" t="s">
        <v>440</v>
      </c>
      <c r="AC146" t="s">
        <v>547</v>
      </c>
      <c r="AD146" t="s">
        <v>462</v>
      </c>
      <c r="AE146" s="37">
        <v>66</v>
      </c>
      <c r="AF146" s="29">
        <v>1211400</v>
      </c>
      <c r="AG146" s="28"/>
      <c r="AH146" s="25"/>
      <c r="AJ146" s="46" t="s">
        <v>243</v>
      </c>
      <c r="AK146" s="11" t="s">
        <v>65</v>
      </c>
    </row>
    <row r="147" spans="1:37" hidden="1" x14ac:dyDescent="0.25">
      <c r="A147" s="17" t="s">
        <v>462</v>
      </c>
      <c r="B147" s="1">
        <v>41365</v>
      </c>
      <c r="C147" s="5" t="s">
        <v>65</v>
      </c>
      <c r="D147" s="5" t="s">
        <v>65</v>
      </c>
      <c r="E147" s="5" t="s">
        <v>65</v>
      </c>
      <c r="F147" t="s">
        <v>244</v>
      </c>
      <c r="G147" s="11" t="s">
        <v>65</v>
      </c>
      <c r="H147" s="1" t="s">
        <v>65</v>
      </c>
      <c r="I147" t="s">
        <v>244</v>
      </c>
      <c r="J147" s="11" t="s">
        <v>65</v>
      </c>
      <c r="K147" t="s">
        <v>65</v>
      </c>
      <c r="L147" t="s">
        <v>478</v>
      </c>
      <c r="M147" t="s">
        <v>243</v>
      </c>
      <c r="N147" s="10">
        <v>41365</v>
      </c>
      <c r="O147" s="5">
        <v>48249</v>
      </c>
      <c r="P147" s="5">
        <v>129</v>
      </c>
      <c r="Q147" s="11" t="s">
        <v>65</v>
      </c>
      <c r="R147" s="5" t="s">
        <v>65</v>
      </c>
      <c r="S147" s="9" t="s">
        <v>65</v>
      </c>
      <c r="T147" s="14">
        <v>82.93</v>
      </c>
      <c r="U147" s="9">
        <f>MIN(R147:T147)</f>
        <v>82.93</v>
      </c>
      <c r="V147" s="9" t="str">
        <f t="shared" si="9"/>
        <v>Gov't Lease</v>
      </c>
      <c r="W147" t="s">
        <v>70</v>
      </c>
      <c r="X147" t="s">
        <v>70</v>
      </c>
      <c r="Y147" t="s">
        <v>304</v>
      </c>
      <c r="Z147" t="s">
        <v>306</v>
      </c>
      <c r="AA147" s="33" t="s">
        <v>556</v>
      </c>
      <c r="AB147" t="s">
        <v>479</v>
      </c>
      <c r="AC147" t="s">
        <v>547</v>
      </c>
      <c r="AD147" t="s">
        <v>462</v>
      </c>
      <c r="AE147" s="37">
        <v>99</v>
      </c>
      <c r="AF147" s="29">
        <v>3068000</v>
      </c>
      <c r="AG147" s="28"/>
      <c r="AJ147" s="46" t="s">
        <v>244</v>
      </c>
      <c r="AK147" s="11" t="s">
        <v>576</v>
      </c>
    </row>
    <row r="148" spans="1:37" x14ac:dyDescent="0.25">
      <c r="A148" s="17" t="s">
        <v>462</v>
      </c>
      <c r="B148" s="1">
        <v>42278</v>
      </c>
      <c r="C148" s="5" t="s">
        <v>65</v>
      </c>
      <c r="D148" s="5" t="s">
        <v>65</v>
      </c>
      <c r="E148" s="5" t="s">
        <v>65</v>
      </c>
      <c r="F148" t="s">
        <v>244</v>
      </c>
      <c r="G148" s="11" t="s">
        <v>65</v>
      </c>
      <c r="H148" s="1" t="s">
        <v>65</v>
      </c>
      <c r="I148" t="s">
        <v>244</v>
      </c>
      <c r="J148" s="11" t="s">
        <v>65</v>
      </c>
      <c r="K148" t="s">
        <v>65</v>
      </c>
      <c r="L148" t="s">
        <v>478</v>
      </c>
      <c r="M148" t="s">
        <v>243</v>
      </c>
      <c r="N148" s="10">
        <v>42278</v>
      </c>
      <c r="O148" s="5">
        <v>1120</v>
      </c>
      <c r="P148" s="5">
        <v>128</v>
      </c>
      <c r="Q148" s="11" t="s">
        <v>65</v>
      </c>
      <c r="R148" s="5" t="s">
        <v>65</v>
      </c>
      <c r="S148" s="9" t="s">
        <v>65</v>
      </c>
      <c r="T148" s="14">
        <v>231.81</v>
      </c>
      <c r="U148" s="9">
        <f>MIN(R148:T148)</f>
        <v>231.81</v>
      </c>
      <c r="V148" s="9" t="str">
        <f t="shared" si="9"/>
        <v>Gov't Lease</v>
      </c>
      <c r="W148" t="s">
        <v>70</v>
      </c>
      <c r="X148" t="s">
        <v>70</v>
      </c>
      <c r="Y148" t="s">
        <v>304</v>
      </c>
      <c r="Z148" t="s">
        <v>306</v>
      </c>
      <c r="AA148" t="s">
        <v>307</v>
      </c>
      <c r="AB148" t="s">
        <v>479</v>
      </c>
      <c r="AC148" t="s">
        <v>552</v>
      </c>
      <c r="AD148" t="s">
        <v>522</v>
      </c>
      <c r="AE148" s="37">
        <v>99</v>
      </c>
      <c r="AF148" s="29">
        <v>1112000</v>
      </c>
      <c r="AG148" s="28"/>
      <c r="AJ148" s="46" t="s">
        <v>243</v>
      </c>
      <c r="AK148" s="11" t="s">
        <v>65</v>
      </c>
    </row>
    <row r="149" spans="1:37" hidden="1" x14ac:dyDescent="0.25">
      <c r="A149" s="17" t="s">
        <v>462</v>
      </c>
      <c r="B149" s="1">
        <v>42278</v>
      </c>
      <c r="C149" s="5" t="s">
        <v>65</v>
      </c>
      <c r="D149" s="5" t="s">
        <v>65</v>
      </c>
      <c r="E149" s="5" t="s">
        <v>65</v>
      </c>
      <c r="F149" t="s">
        <v>244</v>
      </c>
      <c r="G149" s="11" t="s">
        <v>65</v>
      </c>
      <c r="H149" s="1" t="s">
        <v>65</v>
      </c>
      <c r="I149" t="s">
        <v>244</v>
      </c>
      <c r="J149" s="11" t="s">
        <v>65</v>
      </c>
      <c r="K149" t="s">
        <v>65</v>
      </c>
      <c r="L149" t="s">
        <v>481</v>
      </c>
      <c r="M149" t="s">
        <v>243</v>
      </c>
      <c r="N149" s="10">
        <v>42278</v>
      </c>
      <c r="O149" s="5">
        <v>150057</v>
      </c>
      <c r="P149" s="5">
        <v>1682</v>
      </c>
      <c r="Q149" s="11" t="s">
        <v>65</v>
      </c>
      <c r="R149" s="5" t="s">
        <v>65</v>
      </c>
      <c r="S149" s="9" t="s">
        <v>65</v>
      </c>
      <c r="T149" s="14">
        <v>19.059999999999999</v>
      </c>
      <c r="U149" s="9">
        <f>MIN(R149:T149)</f>
        <v>19.059999999999999</v>
      </c>
      <c r="V149" s="9" t="str">
        <f t="shared" si="9"/>
        <v>Gov't Lease</v>
      </c>
      <c r="W149" t="s">
        <v>87</v>
      </c>
      <c r="X149" t="s">
        <v>70</v>
      </c>
      <c r="Y149" t="s">
        <v>8</v>
      </c>
      <c r="Z149" t="s">
        <v>553</v>
      </c>
      <c r="AA149" t="s">
        <v>319</v>
      </c>
      <c r="AB149" t="s">
        <v>319</v>
      </c>
      <c r="AC149" t="s">
        <v>552</v>
      </c>
      <c r="AD149" t="s">
        <v>551</v>
      </c>
      <c r="AE149" s="37">
        <v>99</v>
      </c>
      <c r="AF149" s="29">
        <v>240000</v>
      </c>
      <c r="AG149" s="28"/>
      <c r="AJ149" s="46" t="s">
        <v>243</v>
      </c>
      <c r="AK149" s="11" t="s">
        <v>65</v>
      </c>
    </row>
    <row r="150" spans="1:37" x14ac:dyDescent="0.25">
      <c r="A150" s="17"/>
    </row>
    <row r="151" spans="1:37" x14ac:dyDescent="0.25">
      <c r="A151" s="17"/>
    </row>
    <row r="152" spans="1:37" x14ac:dyDescent="0.25">
      <c r="A152" s="17"/>
    </row>
  </sheetData>
  <autoFilter ref="A1:AK149" xr:uid="{00000000-0009-0000-0000-000000000000}">
    <filterColumn colId="20">
      <filters>
        <filter val="1000.00"/>
        <filter val="10529.86"/>
        <filter val="1301.55"/>
        <filter val="1410.00"/>
        <filter val="18233.00"/>
        <filter val="1920.48"/>
        <filter val="1963.60"/>
        <filter val="1999.11"/>
        <filter val="200.00"/>
        <filter val="2000.00"/>
        <filter val="2030.04"/>
        <filter val="20639.00"/>
        <filter val="217.30"/>
        <filter val="218.71"/>
        <filter val="2295.33"/>
        <filter val="231.81"/>
        <filter val="238.66"/>
        <filter val="241.81"/>
        <filter val="2450.85"/>
        <filter val="300.00"/>
        <filter val="30000.00"/>
        <filter val="3004.11"/>
        <filter val="3060.13"/>
        <filter val="3124.00"/>
        <filter val="3203.25"/>
        <filter val="3249.76"/>
        <filter val="344.13"/>
        <filter val="384.30"/>
        <filter val="3851.53"/>
        <filter val="39817.01"/>
        <filter val="4205.31"/>
        <filter val="4257.00"/>
        <filter val="456.89"/>
        <filter val="466.60"/>
        <filter val="492.11"/>
        <filter val="492.91"/>
        <filter val="505.10"/>
        <filter val="521.41"/>
        <filter val="5506.80"/>
        <filter val="600.00"/>
        <filter val="6300.00"/>
        <filter val="63227.00"/>
        <filter val="6330.00"/>
        <filter val="8074.13"/>
        <filter val="8210.78"/>
      </filters>
    </filterColumn>
  </autoFilter>
  <sortState xmlns:xlrd2="http://schemas.microsoft.com/office/spreadsheetml/2017/richdata2" ref="A2:AK152">
    <sortCondition ref="L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497D-BF28-4A4E-A394-124B9D9DD585}">
  <dimension ref="A1:BM48"/>
  <sheetViews>
    <sheetView tabSelected="1" zoomScale="80" zoomScaleNormal="80" workbookViewId="0">
      <selection activeCell="B23" sqref="B23"/>
    </sheetView>
  </sheetViews>
  <sheetFormatPr defaultRowHeight="15" x14ac:dyDescent="0.25"/>
  <cols>
    <col min="2" max="2" width="13.42578125" bestFit="1" customWidth="1"/>
    <col min="4" max="4" width="136.85546875" customWidth="1"/>
    <col min="5" max="5" width="13" customWidth="1"/>
    <col min="6" max="6" width="12.85546875" bestFit="1" customWidth="1"/>
    <col min="8" max="8" width="11.5703125" bestFit="1" customWidth="1"/>
    <col min="9" max="9" width="13.5703125" bestFit="1" customWidth="1"/>
    <col min="13" max="13" width="30.85546875" customWidth="1"/>
    <col min="15" max="15" width="11.7109375" customWidth="1"/>
    <col min="17" max="17" width="16.140625" customWidth="1"/>
    <col min="18" max="18" width="11.28515625" bestFit="1" customWidth="1"/>
    <col min="19" max="19" width="11.7109375" bestFit="1" customWidth="1"/>
    <col min="28" max="28" width="10.85546875" bestFit="1" customWidth="1"/>
  </cols>
  <sheetData>
    <row r="1" spans="1:65" x14ac:dyDescent="0.25">
      <c r="A1" s="105" t="s">
        <v>659</v>
      </c>
      <c r="B1" s="21" t="s">
        <v>439</v>
      </c>
      <c r="C1" s="2" t="s">
        <v>458</v>
      </c>
      <c r="D1" s="24" t="s">
        <v>444</v>
      </c>
      <c r="E1" s="2" t="s">
        <v>460</v>
      </c>
      <c r="F1" s="2" t="s">
        <v>55</v>
      </c>
      <c r="G1" s="2" t="s">
        <v>420</v>
      </c>
      <c r="H1" s="8" t="s">
        <v>421</v>
      </c>
      <c r="I1" s="2" t="s">
        <v>422</v>
      </c>
      <c r="J1" s="2" t="s">
        <v>418</v>
      </c>
      <c r="K1" s="8" t="s">
        <v>419</v>
      </c>
      <c r="L1" s="2" t="s">
        <v>423</v>
      </c>
      <c r="M1" s="2" t="s">
        <v>463</v>
      </c>
      <c r="N1" s="2" t="s">
        <v>245</v>
      </c>
      <c r="O1" s="8" t="s">
        <v>246</v>
      </c>
      <c r="P1" s="2" t="s">
        <v>425</v>
      </c>
      <c r="Q1" s="2" t="s">
        <v>424</v>
      </c>
      <c r="R1" s="2" t="s">
        <v>417</v>
      </c>
      <c r="S1" s="2" t="s">
        <v>437</v>
      </c>
      <c r="T1" s="2" t="s">
        <v>459</v>
      </c>
      <c r="U1" s="2" t="s">
        <v>62</v>
      </c>
      <c r="V1" s="2" t="s">
        <v>427</v>
      </c>
      <c r="W1" s="2" t="s">
        <v>63</v>
      </c>
      <c r="X1" s="2" t="s">
        <v>110</v>
      </c>
      <c r="Y1" s="2" t="s">
        <v>489</v>
      </c>
      <c r="Z1" s="2" t="s">
        <v>64</v>
      </c>
      <c r="AA1" s="35" t="s">
        <v>465</v>
      </c>
      <c r="AB1" s="8" t="s">
        <v>466</v>
      </c>
      <c r="AC1" s="45" t="s">
        <v>572</v>
      </c>
      <c r="AD1" s="8" t="s">
        <v>575</v>
      </c>
    </row>
    <row r="2" spans="1:65" s="106" customFormat="1" ht="30" x14ac:dyDescent="0.25">
      <c r="B2" s="107">
        <v>1876</v>
      </c>
      <c r="C2" s="108" t="s">
        <v>442</v>
      </c>
      <c r="D2" s="106" t="s">
        <v>455</v>
      </c>
      <c r="E2" s="109" t="s">
        <v>471</v>
      </c>
      <c r="F2" s="110">
        <v>41649</v>
      </c>
      <c r="G2" s="106" t="s">
        <v>243</v>
      </c>
      <c r="H2" s="111">
        <v>39484</v>
      </c>
      <c r="I2" s="106" t="s">
        <v>65</v>
      </c>
      <c r="J2" s="106" t="s">
        <v>243</v>
      </c>
      <c r="K2" s="111" t="s">
        <v>65</v>
      </c>
      <c r="L2" s="106" t="s">
        <v>294</v>
      </c>
      <c r="M2" s="106" t="s">
        <v>295</v>
      </c>
      <c r="N2" s="106" t="s">
        <v>243</v>
      </c>
      <c r="O2" s="111">
        <v>41050</v>
      </c>
      <c r="P2" s="112">
        <v>14704.7</v>
      </c>
      <c r="Q2" s="112">
        <v>3851.53</v>
      </c>
      <c r="R2" s="112">
        <v>3851.53</v>
      </c>
      <c r="S2" s="112">
        <v>3851.53</v>
      </c>
      <c r="T2" s="112" t="s">
        <v>630</v>
      </c>
      <c r="U2" s="106" t="s">
        <v>296</v>
      </c>
      <c r="V2" s="106" t="s">
        <v>272</v>
      </c>
      <c r="W2" s="106" t="s">
        <v>5</v>
      </c>
      <c r="X2" s="106" t="s">
        <v>1</v>
      </c>
      <c r="Y2" s="106" t="s">
        <v>523</v>
      </c>
      <c r="Z2" s="113" t="s">
        <v>297</v>
      </c>
      <c r="AA2" s="114">
        <v>99</v>
      </c>
      <c r="AB2" s="115">
        <v>3677800</v>
      </c>
      <c r="AC2" s="116" t="s">
        <v>243</v>
      </c>
      <c r="AD2" s="117" t="s">
        <v>65</v>
      </c>
    </row>
    <row r="3" spans="1:65" s="106" customFormat="1" x14ac:dyDescent="0.25">
      <c r="B3" s="107">
        <v>1876</v>
      </c>
      <c r="C3" s="108" t="s">
        <v>442</v>
      </c>
      <c r="D3" s="106" t="s">
        <v>455</v>
      </c>
      <c r="E3" s="109" t="s">
        <v>471</v>
      </c>
      <c r="F3" s="110">
        <v>40837</v>
      </c>
      <c r="G3" s="106" t="s">
        <v>243</v>
      </c>
      <c r="H3" s="111">
        <v>39484</v>
      </c>
      <c r="I3" s="106" t="s">
        <v>65</v>
      </c>
      <c r="J3" s="106" t="s">
        <v>243</v>
      </c>
      <c r="K3" s="111">
        <v>40026</v>
      </c>
      <c r="L3" s="106" t="s">
        <v>381</v>
      </c>
      <c r="M3" s="106" t="s">
        <v>295</v>
      </c>
      <c r="N3" s="106" t="s">
        <v>243</v>
      </c>
      <c r="O3" s="111">
        <v>40826</v>
      </c>
      <c r="P3" s="112">
        <v>14704.7</v>
      </c>
      <c r="Q3" s="112">
        <v>4800</v>
      </c>
      <c r="R3" s="112">
        <v>2295.33</v>
      </c>
      <c r="S3" s="112">
        <v>2295.33</v>
      </c>
      <c r="T3" s="112" t="s">
        <v>630</v>
      </c>
      <c r="U3" s="118" t="s">
        <v>317</v>
      </c>
      <c r="V3" s="118" t="s">
        <v>272</v>
      </c>
      <c r="W3" s="106" t="s">
        <v>5</v>
      </c>
      <c r="X3" s="106" t="s">
        <v>1</v>
      </c>
      <c r="Y3" s="106" t="s">
        <v>535</v>
      </c>
      <c r="Z3" s="106" t="s">
        <v>536</v>
      </c>
      <c r="AA3" s="119">
        <v>99</v>
      </c>
      <c r="AB3" s="120">
        <v>1147700</v>
      </c>
      <c r="AC3" s="116" t="s">
        <v>244</v>
      </c>
      <c r="AD3" s="117" t="s">
        <v>576</v>
      </c>
    </row>
    <row r="4" spans="1:65" x14ac:dyDescent="0.25">
      <c r="A4" s="55" t="s">
        <v>658</v>
      </c>
      <c r="B4" s="23">
        <v>1895</v>
      </c>
      <c r="C4" s="5" t="s">
        <v>442</v>
      </c>
      <c r="D4" t="s">
        <v>457</v>
      </c>
      <c r="E4" s="17" t="s">
        <v>461</v>
      </c>
      <c r="F4" s="1">
        <v>40844</v>
      </c>
      <c r="G4" t="s">
        <v>244</v>
      </c>
      <c r="H4" s="10" t="s">
        <v>65</v>
      </c>
      <c r="I4" t="s">
        <v>65</v>
      </c>
      <c r="J4" t="s">
        <v>244</v>
      </c>
      <c r="K4" s="10" t="s">
        <v>65</v>
      </c>
      <c r="L4" t="s">
        <v>65</v>
      </c>
      <c r="M4" t="s">
        <v>65</v>
      </c>
      <c r="N4" t="s">
        <v>243</v>
      </c>
      <c r="O4" s="10">
        <v>40835</v>
      </c>
      <c r="P4" s="9" t="s">
        <v>65</v>
      </c>
      <c r="Q4" s="9" t="s">
        <v>65</v>
      </c>
      <c r="R4" s="9">
        <v>20639</v>
      </c>
      <c r="S4" s="9">
        <v>20639</v>
      </c>
      <c r="T4" s="9" t="s">
        <v>627</v>
      </c>
      <c r="U4" s="15" t="s">
        <v>70</v>
      </c>
      <c r="V4" s="15" t="s">
        <v>70</v>
      </c>
      <c r="W4" t="s">
        <v>8</v>
      </c>
      <c r="X4" t="s">
        <v>0</v>
      </c>
      <c r="Y4" s="33" t="s">
        <v>500</v>
      </c>
      <c r="Z4" t="s">
        <v>327</v>
      </c>
      <c r="AA4" s="37"/>
      <c r="AB4" s="11"/>
      <c r="AC4" s="46" t="s">
        <v>243</v>
      </c>
      <c r="AD4" s="11" t="s">
        <v>65</v>
      </c>
    </row>
    <row r="5" spans="1:65" s="33" customFormat="1" x14ac:dyDescent="0.25">
      <c r="A5" s="55" t="s">
        <v>664</v>
      </c>
      <c r="B5" s="121"/>
      <c r="C5" s="122" t="s">
        <v>442</v>
      </c>
      <c r="D5" s="33" t="s">
        <v>632</v>
      </c>
      <c r="E5" s="123" t="s">
        <v>462</v>
      </c>
      <c r="F5" s="124">
        <v>40817</v>
      </c>
      <c r="G5" s="33" t="s">
        <v>244</v>
      </c>
      <c r="H5" s="40" t="s">
        <v>65</v>
      </c>
      <c r="I5" s="124" t="s">
        <v>65</v>
      </c>
      <c r="J5" s="33" t="s">
        <v>244</v>
      </c>
      <c r="K5" s="40" t="s">
        <v>65</v>
      </c>
      <c r="L5" s="33" t="s">
        <v>65</v>
      </c>
      <c r="M5" s="33" t="s">
        <v>473</v>
      </c>
      <c r="N5" s="33" t="s">
        <v>243</v>
      </c>
      <c r="O5" s="125">
        <v>40817</v>
      </c>
      <c r="P5" s="122" t="s">
        <v>65</v>
      </c>
      <c r="Q5" s="126" t="s">
        <v>65</v>
      </c>
      <c r="R5" s="127">
        <v>3249.76</v>
      </c>
      <c r="S5" s="126">
        <v>3249.76</v>
      </c>
      <c r="T5" s="126" t="s">
        <v>627</v>
      </c>
      <c r="U5" s="33" t="s">
        <v>87</v>
      </c>
      <c r="V5" s="33" t="s">
        <v>70</v>
      </c>
      <c r="W5" s="33" t="s">
        <v>46</v>
      </c>
      <c r="X5" s="33" t="s">
        <v>486</v>
      </c>
      <c r="Y5" s="33" t="s">
        <v>486</v>
      </c>
      <c r="Z5" s="33" t="s">
        <v>488</v>
      </c>
      <c r="AA5" s="128">
        <v>99</v>
      </c>
      <c r="AB5" s="129">
        <v>1606200</v>
      </c>
      <c r="AC5" s="46" t="s">
        <v>244</v>
      </c>
      <c r="AD5" s="40" t="s">
        <v>576</v>
      </c>
    </row>
    <row r="6" spans="1:65" s="33" customFormat="1" x14ac:dyDescent="0.25">
      <c r="A6" s="33" t="s">
        <v>658</v>
      </c>
      <c r="B6" s="121">
        <v>1902</v>
      </c>
      <c r="C6" s="122" t="s">
        <v>442</v>
      </c>
      <c r="D6" s="33" t="s">
        <v>632</v>
      </c>
      <c r="E6" s="123" t="s">
        <v>462</v>
      </c>
      <c r="F6" s="124">
        <v>40817</v>
      </c>
      <c r="G6" s="33" t="s">
        <v>244</v>
      </c>
      <c r="H6" s="40" t="s">
        <v>65</v>
      </c>
      <c r="I6" s="124" t="s">
        <v>65</v>
      </c>
      <c r="J6" s="33" t="s">
        <v>244</v>
      </c>
      <c r="K6" s="40" t="s">
        <v>65</v>
      </c>
      <c r="L6" s="33" t="s">
        <v>65</v>
      </c>
      <c r="M6" s="33" t="s">
        <v>473</v>
      </c>
      <c r="N6" s="33" t="s">
        <v>243</v>
      </c>
      <c r="O6" s="125">
        <v>40817</v>
      </c>
      <c r="P6" s="122" t="s">
        <v>65</v>
      </c>
      <c r="Q6" s="126" t="s">
        <v>65</v>
      </c>
      <c r="R6" s="127">
        <v>10529.86</v>
      </c>
      <c r="S6" s="126">
        <v>10529.86</v>
      </c>
      <c r="T6" s="126" t="s">
        <v>627</v>
      </c>
      <c r="U6" s="33" t="s">
        <v>87</v>
      </c>
      <c r="V6" s="33" t="s">
        <v>70</v>
      </c>
      <c r="W6" s="33" t="s">
        <v>46</v>
      </c>
      <c r="X6" s="33" t="s">
        <v>486</v>
      </c>
      <c r="Y6" s="33" t="s">
        <v>554</v>
      </c>
      <c r="Z6" s="33" t="s">
        <v>487</v>
      </c>
      <c r="AA6" s="128">
        <v>99</v>
      </c>
      <c r="AB6" s="129">
        <v>5204000</v>
      </c>
      <c r="AC6" s="46" t="s">
        <v>244</v>
      </c>
      <c r="AD6" s="40" t="s">
        <v>576</v>
      </c>
    </row>
    <row r="7" spans="1:65" x14ac:dyDescent="0.25">
      <c r="A7" s="55" t="s">
        <v>658</v>
      </c>
      <c r="B7" s="100">
        <v>3880</v>
      </c>
      <c r="C7" s="62" t="s">
        <v>442</v>
      </c>
      <c r="D7" s="55" t="s">
        <v>633</v>
      </c>
      <c r="E7" s="54" t="s">
        <v>471</v>
      </c>
      <c r="F7" s="99">
        <v>41509</v>
      </c>
      <c r="G7" s="55" t="s">
        <v>244</v>
      </c>
      <c r="H7" s="57" t="s">
        <v>65</v>
      </c>
      <c r="I7" s="55" t="s">
        <v>65</v>
      </c>
      <c r="J7" s="55" t="s">
        <v>243</v>
      </c>
      <c r="K7" s="57">
        <v>41219</v>
      </c>
      <c r="L7" s="55" t="s">
        <v>305</v>
      </c>
      <c r="M7" s="55" t="s">
        <v>288</v>
      </c>
      <c r="N7" s="55" t="s">
        <v>243</v>
      </c>
      <c r="O7" s="57">
        <v>41492</v>
      </c>
      <c r="P7" s="58" t="s">
        <v>65</v>
      </c>
      <c r="Q7" s="58">
        <v>1301</v>
      </c>
      <c r="R7" s="58">
        <v>1301.55</v>
      </c>
      <c r="S7" s="58">
        <v>1301.55</v>
      </c>
      <c r="T7" s="58" t="s">
        <v>630</v>
      </c>
      <c r="U7" s="55" t="s">
        <v>337</v>
      </c>
      <c r="V7" s="55" t="s">
        <v>70</v>
      </c>
      <c r="W7" s="55" t="s">
        <v>8</v>
      </c>
      <c r="X7" s="55" t="s">
        <v>6</v>
      </c>
      <c r="Y7" s="55" t="s">
        <v>516</v>
      </c>
      <c r="Z7" s="55" t="s">
        <v>286</v>
      </c>
      <c r="AA7" s="59">
        <v>99</v>
      </c>
      <c r="AB7" s="60">
        <v>3260000</v>
      </c>
      <c r="AC7" s="61" t="s">
        <v>244</v>
      </c>
      <c r="AD7" s="56" t="s">
        <v>576</v>
      </c>
    </row>
    <row r="8" spans="1:65" x14ac:dyDescent="0.25">
      <c r="A8" s="55" t="s">
        <v>658</v>
      </c>
      <c r="B8" s="23">
        <v>3883</v>
      </c>
      <c r="C8" s="5" t="s">
        <v>442</v>
      </c>
      <c r="D8" t="s">
        <v>445</v>
      </c>
      <c r="E8" s="17" t="s">
        <v>471</v>
      </c>
      <c r="F8" s="1">
        <v>41929</v>
      </c>
      <c r="G8" t="s">
        <v>244</v>
      </c>
      <c r="H8" s="11" t="s">
        <v>65</v>
      </c>
      <c r="I8" t="s">
        <v>65</v>
      </c>
      <c r="J8" t="s">
        <v>243</v>
      </c>
      <c r="K8" s="10">
        <v>41803</v>
      </c>
      <c r="L8" t="s">
        <v>236</v>
      </c>
      <c r="M8" t="s">
        <v>477</v>
      </c>
      <c r="N8" t="s">
        <v>243</v>
      </c>
      <c r="O8" s="10">
        <v>41915</v>
      </c>
      <c r="P8" s="9" t="s">
        <v>65</v>
      </c>
      <c r="Q8" s="9">
        <v>5506.8</v>
      </c>
      <c r="R8" s="9">
        <v>5506.8</v>
      </c>
      <c r="S8" s="9">
        <v>5506.8</v>
      </c>
      <c r="T8" s="9" t="s">
        <v>630</v>
      </c>
      <c r="U8" t="s">
        <v>70</v>
      </c>
      <c r="V8" t="s">
        <v>70</v>
      </c>
      <c r="W8" t="s">
        <v>8</v>
      </c>
      <c r="X8" t="s">
        <v>6</v>
      </c>
      <c r="Y8" t="s">
        <v>516</v>
      </c>
      <c r="Z8" t="s">
        <v>237</v>
      </c>
      <c r="AA8" s="37">
        <v>99</v>
      </c>
      <c r="AB8" s="29">
        <v>15834520</v>
      </c>
      <c r="AC8" s="46" t="s">
        <v>243</v>
      </c>
      <c r="AD8" s="11" t="s">
        <v>65</v>
      </c>
    </row>
    <row r="9" spans="1:65" s="55" customFormat="1" x14ac:dyDescent="0.25">
      <c r="A9" s="55" t="s">
        <v>658</v>
      </c>
      <c r="B9" s="23">
        <v>3888</v>
      </c>
      <c r="C9" s="5" t="s">
        <v>442</v>
      </c>
      <c r="D9" t="s">
        <v>450</v>
      </c>
      <c r="E9" s="17" t="s">
        <v>461</v>
      </c>
      <c r="F9" s="1">
        <v>41187</v>
      </c>
      <c r="G9" t="s">
        <v>243</v>
      </c>
      <c r="H9" s="10">
        <v>40798</v>
      </c>
      <c r="I9" t="s">
        <v>360</v>
      </c>
      <c r="J9" t="s">
        <v>243</v>
      </c>
      <c r="K9" s="10" t="s">
        <v>65</v>
      </c>
      <c r="L9" t="s">
        <v>282</v>
      </c>
      <c r="M9" t="s">
        <v>283</v>
      </c>
      <c r="N9" t="s">
        <v>243</v>
      </c>
      <c r="O9" s="10">
        <v>40998</v>
      </c>
      <c r="P9" s="9">
        <v>12140.588009145909</v>
      </c>
      <c r="Q9" s="9">
        <v>30000</v>
      </c>
      <c r="R9" s="9">
        <v>30000</v>
      </c>
      <c r="S9" s="9">
        <v>30000</v>
      </c>
      <c r="T9" s="9" t="s">
        <v>630</v>
      </c>
      <c r="U9" t="s">
        <v>213</v>
      </c>
      <c r="V9" t="s">
        <v>70</v>
      </c>
      <c r="W9" t="s">
        <v>7</v>
      </c>
      <c r="X9" t="s">
        <v>16</v>
      </c>
      <c r="Y9" t="s">
        <v>530</v>
      </c>
      <c r="Z9" s="4" t="s">
        <v>284</v>
      </c>
      <c r="AA9" s="38"/>
      <c r="AB9" s="30"/>
      <c r="AC9" s="46" t="s">
        <v>243</v>
      </c>
      <c r="AD9" s="11" t="s">
        <v>65</v>
      </c>
    </row>
    <row r="10" spans="1:65" s="55" customFormat="1" x14ac:dyDescent="0.25">
      <c r="A10" s="55" t="s">
        <v>658</v>
      </c>
      <c r="B10" s="23">
        <v>4757</v>
      </c>
      <c r="C10" s="5" t="s">
        <v>442</v>
      </c>
      <c r="D10" t="s">
        <v>449</v>
      </c>
      <c r="E10" s="17" t="s">
        <v>471</v>
      </c>
      <c r="F10" s="1">
        <v>41418</v>
      </c>
      <c r="G10" t="s">
        <v>244</v>
      </c>
      <c r="H10" s="10" t="s">
        <v>65</v>
      </c>
      <c r="I10" t="s">
        <v>65</v>
      </c>
      <c r="J10" t="s">
        <v>244</v>
      </c>
      <c r="K10" s="10" t="s">
        <v>65</v>
      </c>
      <c r="L10" t="s">
        <v>65</v>
      </c>
      <c r="M10" t="s">
        <v>474</v>
      </c>
      <c r="N10" t="s">
        <v>243</v>
      </c>
      <c r="O10" s="10">
        <v>41344</v>
      </c>
      <c r="P10" s="9" t="s">
        <v>65</v>
      </c>
      <c r="Q10" s="9" t="s">
        <v>65</v>
      </c>
      <c r="R10" s="9">
        <v>1999.11</v>
      </c>
      <c r="S10" s="9">
        <v>1999.11</v>
      </c>
      <c r="T10" s="9" t="s">
        <v>627</v>
      </c>
      <c r="U10" s="15" t="s">
        <v>475</v>
      </c>
      <c r="V10" s="15" t="s">
        <v>70</v>
      </c>
      <c r="W10" t="s">
        <v>18</v>
      </c>
      <c r="X10" t="s">
        <v>582</v>
      </c>
      <c r="Y10" t="s">
        <v>529</v>
      </c>
      <c r="Z10" t="s">
        <v>19</v>
      </c>
      <c r="AA10" s="37">
        <v>99</v>
      </c>
      <c r="AB10" s="29">
        <v>5000000</v>
      </c>
      <c r="AC10" s="46" t="s">
        <v>243</v>
      </c>
      <c r="AD10" s="11" t="s">
        <v>65</v>
      </c>
    </row>
    <row r="11" spans="1:65" s="55" customFormat="1" x14ac:dyDescent="0.25">
      <c r="A11" s="55" t="s">
        <v>658</v>
      </c>
      <c r="B11" s="23">
        <v>4796</v>
      </c>
      <c r="C11" s="5" t="s">
        <v>442</v>
      </c>
      <c r="D11" t="s">
        <v>451</v>
      </c>
      <c r="E11" s="17" t="s">
        <v>461</v>
      </c>
      <c r="F11" s="1">
        <v>40956</v>
      </c>
      <c r="G11" t="s">
        <v>244</v>
      </c>
      <c r="H11" s="10" t="s">
        <v>65</v>
      </c>
      <c r="I11" t="s">
        <v>65</v>
      </c>
      <c r="J11" t="s">
        <v>244</v>
      </c>
      <c r="K11" s="10" t="s">
        <v>65</v>
      </c>
      <c r="L11" t="s">
        <v>65</v>
      </c>
      <c r="M11" t="s">
        <v>65</v>
      </c>
      <c r="N11" t="s">
        <v>243</v>
      </c>
      <c r="O11" s="10">
        <v>40945</v>
      </c>
      <c r="P11" s="9" t="s">
        <v>65</v>
      </c>
      <c r="Q11" s="9" t="s">
        <v>65</v>
      </c>
      <c r="R11" s="9">
        <v>63227</v>
      </c>
      <c r="S11" s="9">
        <v>63227</v>
      </c>
      <c r="T11" s="9" t="s">
        <v>627</v>
      </c>
      <c r="U11" s="15" t="s">
        <v>70</v>
      </c>
      <c r="V11" s="15" t="s">
        <v>70</v>
      </c>
      <c r="W11" t="s">
        <v>7</v>
      </c>
      <c r="X11" t="s">
        <v>7</v>
      </c>
      <c r="Y11" t="s">
        <v>532</v>
      </c>
      <c r="Z11" t="s">
        <v>533</v>
      </c>
      <c r="AA11" s="37"/>
      <c r="AB11" s="11"/>
      <c r="AC11" s="46" t="s">
        <v>243</v>
      </c>
      <c r="AD11" s="11" t="s">
        <v>65</v>
      </c>
    </row>
    <row r="12" spans="1:65" s="55" customFormat="1" x14ac:dyDescent="0.25">
      <c r="A12" t="s">
        <v>658</v>
      </c>
      <c r="B12" s="22">
        <v>1872</v>
      </c>
      <c r="C12" s="25" t="s">
        <v>442</v>
      </c>
      <c r="D12" s="27" t="s">
        <v>657</v>
      </c>
      <c r="E12" s="17" t="s">
        <v>462</v>
      </c>
      <c r="F12" s="1">
        <v>39630</v>
      </c>
      <c r="G12" t="s">
        <v>244</v>
      </c>
      <c r="H12" s="11" t="s">
        <v>65</v>
      </c>
      <c r="I12" s="1" t="s">
        <v>65</v>
      </c>
      <c r="J12" t="s">
        <v>244</v>
      </c>
      <c r="K12" s="11" t="s">
        <v>65</v>
      </c>
      <c r="L12" t="s">
        <v>65</v>
      </c>
      <c r="M12" t="s">
        <v>469</v>
      </c>
      <c r="N12" t="s">
        <v>243</v>
      </c>
      <c r="O12" s="10">
        <v>39630</v>
      </c>
      <c r="P12" s="5" t="s">
        <v>65</v>
      </c>
      <c r="Q12" s="9" t="s">
        <v>65</v>
      </c>
      <c r="R12" s="14">
        <v>4257</v>
      </c>
      <c r="S12" s="9">
        <v>4257</v>
      </c>
      <c r="T12" s="9" t="s">
        <v>627</v>
      </c>
      <c r="U12" t="s">
        <v>70</v>
      </c>
      <c r="V12" t="s">
        <v>70</v>
      </c>
      <c r="W12" t="s">
        <v>46</v>
      </c>
      <c r="X12" t="s">
        <v>486</v>
      </c>
      <c r="Y12" s="33" t="s">
        <v>486</v>
      </c>
      <c r="Z12" t="s">
        <v>488</v>
      </c>
      <c r="AA12" s="37">
        <v>99</v>
      </c>
      <c r="AB12" s="29">
        <v>1578000</v>
      </c>
      <c r="AC12" s="28"/>
      <c r="AD12"/>
    </row>
    <row r="13" spans="1:65" s="55" customFormat="1" x14ac:dyDescent="0.25">
      <c r="A13" s="55" t="s">
        <v>658</v>
      </c>
      <c r="B13" s="100">
        <v>1846</v>
      </c>
      <c r="C13" s="101" t="s">
        <v>443</v>
      </c>
      <c r="D13" s="55" t="s">
        <v>452</v>
      </c>
      <c r="E13" s="54" t="s">
        <v>461</v>
      </c>
      <c r="F13" s="99">
        <v>39822</v>
      </c>
      <c r="G13" s="55" t="s">
        <v>243</v>
      </c>
      <c r="H13" s="57">
        <v>39484</v>
      </c>
      <c r="I13" s="99" t="s">
        <v>65</v>
      </c>
      <c r="J13" s="55" t="s">
        <v>243</v>
      </c>
      <c r="K13" s="57">
        <v>39801</v>
      </c>
      <c r="L13" s="104" t="s">
        <v>65</v>
      </c>
      <c r="M13" s="55" t="s">
        <v>541</v>
      </c>
      <c r="N13" s="55" t="s">
        <v>244</v>
      </c>
      <c r="O13" s="56" t="s">
        <v>65</v>
      </c>
      <c r="P13" s="58">
        <v>11226.450999999999</v>
      </c>
      <c r="Q13" s="58">
        <v>8210.7800000000007</v>
      </c>
      <c r="R13" s="58" t="s">
        <v>65</v>
      </c>
      <c r="S13" s="58">
        <v>8210.7800000000007</v>
      </c>
      <c r="T13" s="58" t="s">
        <v>628</v>
      </c>
      <c r="U13" s="55" t="s">
        <v>70</v>
      </c>
      <c r="V13" s="55" t="s">
        <v>70</v>
      </c>
      <c r="W13" s="55" t="s">
        <v>8</v>
      </c>
      <c r="X13" s="55" t="s">
        <v>190</v>
      </c>
      <c r="Y13" s="55" t="s">
        <v>571</v>
      </c>
      <c r="Z13" s="55" t="s">
        <v>384</v>
      </c>
      <c r="AA13" s="59"/>
      <c r="AB13" s="56"/>
      <c r="AC13" s="61" t="s">
        <v>244</v>
      </c>
      <c r="AD13" s="56" t="s">
        <v>574</v>
      </c>
    </row>
    <row r="14" spans="1:65" s="55" customFormat="1" x14ac:dyDescent="0.25">
      <c r="A14" s="55" t="s">
        <v>658</v>
      </c>
      <c r="B14" s="103">
        <v>2398</v>
      </c>
      <c r="C14" s="62" t="s">
        <v>635</v>
      </c>
      <c r="D14" s="55" t="s">
        <v>636</v>
      </c>
      <c r="E14" s="54" t="s">
        <v>462</v>
      </c>
      <c r="F14" s="99">
        <v>38362</v>
      </c>
      <c r="G14" s="55" t="s">
        <v>244</v>
      </c>
      <c r="H14" s="56" t="s">
        <v>65</v>
      </c>
      <c r="I14" s="99" t="s">
        <v>65</v>
      </c>
      <c r="J14" s="55" t="s">
        <v>244</v>
      </c>
      <c r="K14" s="56" t="s">
        <v>65</v>
      </c>
      <c r="L14" s="55" t="s">
        <v>65</v>
      </c>
      <c r="M14" s="55" t="s">
        <v>467</v>
      </c>
      <c r="N14" s="55" t="s">
        <v>243</v>
      </c>
      <c r="O14" s="57">
        <v>38626</v>
      </c>
      <c r="P14" s="101" t="s">
        <v>65</v>
      </c>
      <c r="Q14" s="58" t="s">
        <v>65</v>
      </c>
      <c r="R14" s="102">
        <v>3060.1280000000002</v>
      </c>
      <c r="S14" s="58">
        <v>3060.1280000000002</v>
      </c>
      <c r="T14" s="58" t="s">
        <v>627</v>
      </c>
      <c r="U14" s="55" t="s">
        <v>70</v>
      </c>
      <c r="V14" s="55" t="s">
        <v>70</v>
      </c>
      <c r="W14" s="55" t="s">
        <v>8</v>
      </c>
      <c r="X14" s="55" t="s">
        <v>6</v>
      </c>
      <c r="Y14" s="55" t="s">
        <v>549</v>
      </c>
      <c r="Z14" s="55" t="s">
        <v>548</v>
      </c>
      <c r="AA14" s="59">
        <v>99</v>
      </c>
      <c r="AB14" s="60">
        <v>1390000</v>
      </c>
      <c r="AC14" s="61" t="s">
        <v>244</v>
      </c>
      <c r="AD14" s="56" t="s">
        <v>576</v>
      </c>
    </row>
    <row r="15" spans="1:65" s="55" customFormat="1" x14ac:dyDescent="0.25">
      <c r="A15" s="55" t="s">
        <v>661</v>
      </c>
      <c r="B15" s="100"/>
      <c r="C15" s="101" t="s">
        <v>443</v>
      </c>
      <c r="D15" s="55" t="s">
        <v>456</v>
      </c>
      <c r="E15" s="54" t="s">
        <v>471</v>
      </c>
      <c r="F15" s="99">
        <v>40767</v>
      </c>
      <c r="G15" s="55" t="s">
        <v>244</v>
      </c>
      <c r="H15" s="57" t="s">
        <v>65</v>
      </c>
      <c r="I15" s="55" t="s">
        <v>65</v>
      </c>
      <c r="J15" s="55" t="s">
        <v>244</v>
      </c>
      <c r="K15" s="57" t="s">
        <v>65</v>
      </c>
      <c r="L15" s="55" t="s">
        <v>65</v>
      </c>
      <c r="M15" s="55" t="s">
        <v>476</v>
      </c>
      <c r="N15" s="55" t="s">
        <v>243</v>
      </c>
      <c r="O15" s="57">
        <v>40266</v>
      </c>
      <c r="P15" s="58" t="s">
        <v>65</v>
      </c>
      <c r="Q15" s="58" t="s">
        <v>65</v>
      </c>
      <c r="R15" s="58">
        <v>466.6</v>
      </c>
      <c r="S15" s="58">
        <v>466.6</v>
      </c>
      <c r="T15" s="58" t="s">
        <v>627</v>
      </c>
      <c r="U15" s="91" t="s">
        <v>87</v>
      </c>
      <c r="V15" s="91" t="s">
        <v>70</v>
      </c>
      <c r="W15" s="55" t="s">
        <v>7</v>
      </c>
      <c r="X15" s="55" t="s">
        <v>10</v>
      </c>
      <c r="Y15" s="55" t="s">
        <v>10</v>
      </c>
      <c r="Z15" s="55" t="s">
        <v>440</v>
      </c>
      <c r="AA15" s="59">
        <v>99</v>
      </c>
      <c r="AB15" s="60">
        <v>165800</v>
      </c>
      <c r="AC15" s="61" t="s">
        <v>244</v>
      </c>
      <c r="AD15" s="56" t="s">
        <v>573</v>
      </c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</row>
    <row r="16" spans="1:65" s="106" customFormat="1" x14ac:dyDescent="0.25">
      <c r="B16" s="107">
        <v>5293</v>
      </c>
      <c r="C16" s="108" t="s">
        <v>443</v>
      </c>
      <c r="D16" s="106" t="s">
        <v>454</v>
      </c>
      <c r="E16" s="109" t="s">
        <v>461</v>
      </c>
      <c r="F16" s="110">
        <v>41698</v>
      </c>
      <c r="G16" s="106" t="s">
        <v>244</v>
      </c>
      <c r="H16" s="111" t="s">
        <v>65</v>
      </c>
      <c r="I16" s="106" t="s">
        <v>65</v>
      </c>
      <c r="J16" s="106" t="s">
        <v>244</v>
      </c>
      <c r="K16" s="111" t="s">
        <v>65</v>
      </c>
      <c r="L16" s="106" t="s">
        <v>65</v>
      </c>
      <c r="M16" s="106" t="s">
        <v>65</v>
      </c>
      <c r="N16" s="106" t="s">
        <v>243</v>
      </c>
      <c r="O16" s="111">
        <v>41666</v>
      </c>
      <c r="P16" s="112" t="s">
        <v>65</v>
      </c>
      <c r="Q16" s="112" t="s">
        <v>65</v>
      </c>
      <c r="R16" s="112">
        <v>1410</v>
      </c>
      <c r="S16" s="112">
        <v>1410</v>
      </c>
      <c r="T16" s="112" t="s">
        <v>627</v>
      </c>
      <c r="U16" s="118" t="s">
        <v>87</v>
      </c>
      <c r="V16" s="118" t="s">
        <v>70</v>
      </c>
      <c r="W16" s="106" t="s">
        <v>9</v>
      </c>
      <c r="X16" s="106" t="s">
        <v>332</v>
      </c>
      <c r="Y16" s="106" t="s">
        <v>518</v>
      </c>
      <c r="Z16" s="106" t="s">
        <v>519</v>
      </c>
      <c r="AA16" s="119"/>
      <c r="AB16" s="117"/>
      <c r="AC16" s="116" t="s">
        <v>243</v>
      </c>
      <c r="AD16" s="117" t="s">
        <v>65</v>
      </c>
    </row>
    <row r="17" spans="1:65" s="106" customFormat="1" x14ac:dyDescent="0.25">
      <c r="B17" s="107">
        <v>5293</v>
      </c>
      <c r="C17" s="108" t="s">
        <v>443</v>
      </c>
      <c r="D17" s="106" t="s">
        <v>454</v>
      </c>
      <c r="E17" s="109" t="s">
        <v>461</v>
      </c>
      <c r="F17" s="110">
        <v>41698</v>
      </c>
      <c r="G17" s="106" t="s">
        <v>244</v>
      </c>
      <c r="H17" s="111" t="s">
        <v>65</v>
      </c>
      <c r="I17" s="106" t="s">
        <v>65</v>
      </c>
      <c r="J17" s="106" t="s">
        <v>244</v>
      </c>
      <c r="K17" s="111" t="s">
        <v>65</v>
      </c>
      <c r="L17" s="106" t="s">
        <v>65</v>
      </c>
      <c r="M17" s="106" t="s">
        <v>65</v>
      </c>
      <c r="N17" s="106" t="s">
        <v>243</v>
      </c>
      <c r="O17" s="111">
        <v>41663</v>
      </c>
      <c r="P17" s="112" t="s">
        <v>65</v>
      </c>
      <c r="Q17" s="112" t="s">
        <v>65</v>
      </c>
      <c r="R17" s="112">
        <v>1410</v>
      </c>
      <c r="S17" s="112">
        <v>1410</v>
      </c>
      <c r="T17" s="112" t="s">
        <v>627</v>
      </c>
      <c r="U17" s="118" t="s">
        <v>87</v>
      </c>
      <c r="V17" s="118" t="s">
        <v>70</v>
      </c>
      <c r="W17" s="106" t="s">
        <v>5</v>
      </c>
      <c r="X17" s="106" t="s">
        <v>577</v>
      </c>
      <c r="Y17" s="106" t="s">
        <v>330</v>
      </c>
      <c r="Z17" s="106" t="s">
        <v>330</v>
      </c>
      <c r="AA17" s="119"/>
      <c r="AB17" s="117"/>
      <c r="AC17" s="116" t="s">
        <v>243</v>
      </c>
      <c r="AD17" s="117" t="s">
        <v>65</v>
      </c>
    </row>
    <row r="18" spans="1:65" s="106" customFormat="1" x14ac:dyDescent="0.25">
      <c r="B18" s="107">
        <v>5293</v>
      </c>
      <c r="C18" s="108" t="s">
        <v>443</v>
      </c>
      <c r="D18" s="106" t="s">
        <v>454</v>
      </c>
      <c r="E18" s="109" t="s">
        <v>461</v>
      </c>
      <c r="F18" s="110">
        <v>41698</v>
      </c>
      <c r="G18" s="106" t="s">
        <v>244</v>
      </c>
      <c r="H18" s="111" t="s">
        <v>65</v>
      </c>
      <c r="I18" s="106" t="s">
        <v>65</v>
      </c>
      <c r="J18" s="106" t="s">
        <v>244</v>
      </c>
      <c r="K18" s="111" t="s">
        <v>65</v>
      </c>
      <c r="L18" s="106" t="s">
        <v>65</v>
      </c>
      <c r="M18" s="106" t="s">
        <v>65</v>
      </c>
      <c r="N18" s="106" t="s">
        <v>243</v>
      </c>
      <c r="O18" s="111">
        <v>41663</v>
      </c>
      <c r="P18" s="112" t="s">
        <v>65</v>
      </c>
      <c r="Q18" s="112" t="s">
        <v>65</v>
      </c>
      <c r="R18" s="112">
        <v>1410</v>
      </c>
      <c r="S18" s="112">
        <v>1410</v>
      </c>
      <c r="T18" s="112" t="s">
        <v>627</v>
      </c>
      <c r="U18" s="118" t="s">
        <v>87</v>
      </c>
      <c r="V18" s="118" t="s">
        <v>70</v>
      </c>
      <c r="W18" s="106" t="s">
        <v>5</v>
      </c>
      <c r="X18" s="106" t="s">
        <v>577</v>
      </c>
      <c r="Y18" s="106" t="s">
        <v>330</v>
      </c>
      <c r="Z18" s="106" t="s">
        <v>330</v>
      </c>
      <c r="AA18" s="119"/>
      <c r="AB18" s="117"/>
      <c r="AC18" s="116" t="s">
        <v>243</v>
      </c>
      <c r="AD18" s="117" t="s">
        <v>65</v>
      </c>
    </row>
    <row r="19" spans="1:65" s="55" customFormat="1" x14ac:dyDescent="0.25">
      <c r="A19" s="55" t="s">
        <v>662</v>
      </c>
      <c r="B19" s="23"/>
      <c r="C19" s="5" t="s">
        <v>443</v>
      </c>
      <c r="D19" t="s">
        <v>447</v>
      </c>
      <c r="E19" s="17" t="s">
        <v>461</v>
      </c>
      <c r="F19" s="1">
        <v>41635</v>
      </c>
      <c r="G19" t="s">
        <v>244</v>
      </c>
      <c r="H19" s="10" t="s">
        <v>65</v>
      </c>
      <c r="I19" t="s">
        <v>65</v>
      </c>
      <c r="J19" t="s">
        <v>244</v>
      </c>
      <c r="K19" s="10" t="s">
        <v>65</v>
      </c>
      <c r="L19" t="s">
        <v>65</v>
      </c>
      <c r="M19" t="s">
        <v>65</v>
      </c>
      <c r="N19" t="s">
        <v>243</v>
      </c>
      <c r="O19" s="10">
        <v>41619</v>
      </c>
      <c r="P19" s="9" t="s">
        <v>65</v>
      </c>
      <c r="Q19" s="9" t="s">
        <v>65</v>
      </c>
      <c r="R19" s="9">
        <v>521.41</v>
      </c>
      <c r="S19" s="9">
        <v>521.41</v>
      </c>
      <c r="T19" s="9" t="s">
        <v>627</v>
      </c>
      <c r="U19" s="15" t="s">
        <v>87</v>
      </c>
      <c r="V19" s="15" t="s">
        <v>70</v>
      </c>
      <c r="W19" t="s">
        <v>5</v>
      </c>
      <c r="X19" t="s">
        <v>577</v>
      </c>
      <c r="Y19" t="s">
        <v>524</v>
      </c>
      <c r="Z19" t="s">
        <v>29</v>
      </c>
      <c r="AA19" s="37"/>
      <c r="AB19" s="11"/>
      <c r="AC19" s="46" t="s">
        <v>243</v>
      </c>
      <c r="AD19" s="11" t="s">
        <v>65</v>
      </c>
    </row>
    <row r="20" spans="1:65" x14ac:dyDescent="0.25">
      <c r="A20" s="55" t="s">
        <v>663</v>
      </c>
      <c r="B20" s="22"/>
      <c r="C20" s="25" t="s">
        <v>443</v>
      </c>
      <c r="D20" s="26" t="s">
        <v>634</v>
      </c>
      <c r="E20" s="17" t="s">
        <v>471</v>
      </c>
      <c r="F20" s="1">
        <v>42251</v>
      </c>
      <c r="G20" t="s">
        <v>244</v>
      </c>
      <c r="H20" s="10" t="s">
        <v>65</v>
      </c>
      <c r="I20" t="s">
        <v>65</v>
      </c>
      <c r="J20" t="s">
        <v>244</v>
      </c>
      <c r="K20" s="10" t="s">
        <v>65</v>
      </c>
      <c r="L20" t="s">
        <v>65</v>
      </c>
      <c r="M20" t="s">
        <v>485</v>
      </c>
      <c r="N20" t="s">
        <v>243</v>
      </c>
      <c r="O20" s="10">
        <v>41963</v>
      </c>
      <c r="P20" s="9" t="s">
        <v>65</v>
      </c>
      <c r="Q20" s="9" t="s">
        <v>65</v>
      </c>
      <c r="R20" s="9">
        <v>1920.48</v>
      </c>
      <c r="S20" s="9">
        <v>1920.48</v>
      </c>
      <c r="T20" s="9" t="s">
        <v>627</v>
      </c>
      <c r="U20" s="15" t="s">
        <v>272</v>
      </c>
      <c r="V20" s="15" t="s">
        <v>272</v>
      </c>
      <c r="W20" t="s">
        <v>5</v>
      </c>
      <c r="X20" t="s">
        <v>40</v>
      </c>
      <c r="Y20" t="s">
        <v>323</v>
      </c>
      <c r="Z20" t="s">
        <v>323</v>
      </c>
      <c r="AA20" s="37">
        <v>99</v>
      </c>
      <c r="AB20" s="29">
        <v>4546000</v>
      </c>
      <c r="AC20" s="46" t="s">
        <v>243</v>
      </c>
      <c r="AD20" s="11" t="s">
        <v>65</v>
      </c>
      <c r="AF20" s="46" t="s">
        <v>244</v>
      </c>
      <c r="AG20" s="11" t="s">
        <v>576</v>
      </c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</row>
    <row r="21" spans="1:65" x14ac:dyDescent="0.25">
      <c r="B21" s="22"/>
      <c r="C21" s="25"/>
      <c r="D21" s="27"/>
      <c r="E21" s="17"/>
      <c r="F21" s="1"/>
      <c r="G21" s="1"/>
      <c r="H21" s="10"/>
      <c r="K21" s="10"/>
      <c r="O21" s="10"/>
      <c r="P21" s="9"/>
      <c r="Q21" s="9"/>
      <c r="R21" s="9"/>
      <c r="S21" s="9"/>
      <c r="T21" s="9"/>
      <c r="U21" s="15"/>
      <c r="V21" s="15"/>
      <c r="AA21" s="37"/>
      <c r="AB21" s="29"/>
      <c r="AC21" s="46"/>
      <c r="AD21" s="11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</row>
    <row r="22" spans="1:65" x14ac:dyDescent="0.25">
      <c r="B22" s="22">
        <v>5294</v>
      </c>
      <c r="C22" s="25"/>
      <c r="D22" s="27"/>
      <c r="E22" s="17"/>
      <c r="F22" s="1"/>
      <c r="H22" s="10"/>
      <c r="K22" s="10"/>
      <c r="O22" s="11"/>
      <c r="P22" s="9"/>
      <c r="Q22" s="9"/>
      <c r="R22" s="9"/>
      <c r="S22" s="9"/>
      <c r="T22" s="9"/>
      <c r="Z22" s="4"/>
      <c r="AA22" s="38"/>
      <c r="AB22" s="30"/>
      <c r="AC22" s="46"/>
      <c r="AD22" s="26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</row>
    <row r="23" spans="1:65" x14ac:dyDescent="0.25">
      <c r="B23" s="22"/>
      <c r="C23" s="25"/>
      <c r="D23" s="27"/>
      <c r="E23" s="17"/>
      <c r="F23" s="1"/>
      <c r="H23" s="10"/>
      <c r="K23" s="10"/>
      <c r="O23" s="11"/>
      <c r="P23" s="9"/>
      <c r="Q23" s="9">
        <f>R2+R3</f>
        <v>6146.8600000000006</v>
      </c>
      <c r="R23" s="9"/>
      <c r="S23" s="9"/>
      <c r="T23" s="9"/>
      <c r="Z23" s="4"/>
      <c r="AA23" s="38"/>
      <c r="AB23" s="30"/>
      <c r="AC23" s="46"/>
      <c r="AD23" s="26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</row>
    <row r="24" spans="1:65" x14ac:dyDescent="0.25">
      <c r="B24" s="22"/>
      <c r="C24" s="25"/>
      <c r="D24" s="27"/>
      <c r="E24" s="17"/>
      <c r="F24" s="1"/>
      <c r="H24" s="10"/>
      <c r="K24" s="10"/>
      <c r="O24" s="10"/>
      <c r="P24" s="9"/>
      <c r="Q24" s="9"/>
      <c r="R24" s="9"/>
      <c r="S24" s="9"/>
      <c r="T24" s="9"/>
      <c r="AA24" s="37"/>
      <c r="AB24" s="29"/>
      <c r="AC24" s="46"/>
      <c r="AD24" s="11"/>
    </row>
    <row r="25" spans="1:65" x14ac:dyDescent="0.25">
      <c r="B25" s="22"/>
      <c r="C25" s="25"/>
      <c r="D25" s="27"/>
      <c r="E25" s="17"/>
      <c r="F25" s="1"/>
      <c r="H25" s="10"/>
      <c r="K25" s="10"/>
      <c r="O25" s="11"/>
      <c r="P25" s="9"/>
      <c r="Q25" s="9"/>
      <c r="R25" s="9"/>
      <c r="S25" s="9"/>
      <c r="T25" s="9"/>
      <c r="Z25" s="4"/>
      <c r="AA25" s="38"/>
      <c r="AB25" s="30"/>
      <c r="AC25" s="46"/>
      <c r="AD25" s="11"/>
    </row>
    <row r="26" spans="1:65" x14ac:dyDescent="0.25">
      <c r="B26" s="22"/>
      <c r="C26" s="25"/>
      <c r="D26" s="27"/>
      <c r="E26" s="17"/>
      <c r="F26" s="1"/>
      <c r="H26" s="10"/>
      <c r="K26" s="10"/>
      <c r="O26" s="11"/>
      <c r="P26" s="9"/>
      <c r="Q26" s="9"/>
      <c r="R26" s="9"/>
      <c r="S26" s="9"/>
      <c r="T26" s="9"/>
      <c r="Z26" s="4"/>
      <c r="AA26" s="38"/>
      <c r="AB26" s="30"/>
      <c r="AC26" s="46"/>
      <c r="AD26" s="11"/>
    </row>
    <row r="27" spans="1:65" x14ac:dyDescent="0.25">
      <c r="B27" s="22"/>
      <c r="C27" s="25"/>
      <c r="D27" s="27"/>
      <c r="E27" s="17"/>
      <c r="F27" s="1"/>
      <c r="H27" s="10"/>
      <c r="K27" s="10"/>
      <c r="O27" s="11"/>
      <c r="P27" s="9"/>
      <c r="Q27" s="9"/>
      <c r="R27" s="9"/>
      <c r="S27" s="9"/>
      <c r="T27" s="9"/>
      <c r="AA27" s="37"/>
      <c r="AB27" s="11"/>
      <c r="AC27" s="46"/>
      <c r="AD27" s="11"/>
    </row>
    <row r="28" spans="1:65" x14ac:dyDescent="0.25">
      <c r="B28" s="22"/>
      <c r="C28" s="25"/>
      <c r="D28" s="27"/>
      <c r="E28" s="17"/>
      <c r="F28" s="1"/>
      <c r="H28" s="10"/>
      <c r="K28" s="10"/>
      <c r="O28" s="10"/>
      <c r="P28" s="9"/>
      <c r="Q28" s="9"/>
      <c r="R28" s="9"/>
      <c r="S28" s="9"/>
      <c r="T28" s="9"/>
      <c r="AA28" s="37"/>
      <c r="AB28" s="11"/>
      <c r="AC28" s="46"/>
      <c r="AD28" s="11"/>
    </row>
    <row r="29" spans="1:65" x14ac:dyDescent="0.25">
      <c r="B29" s="22"/>
      <c r="C29" s="25"/>
      <c r="D29" s="27"/>
      <c r="E29" s="17"/>
      <c r="F29" s="1"/>
      <c r="H29" s="10"/>
      <c r="K29" s="10"/>
      <c r="O29" s="10"/>
      <c r="P29" s="9"/>
      <c r="Q29" s="9"/>
      <c r="R29" s="9"/>
      <c r="S29" s="9"/>
      <c r="T29" s="9"/>
      <c r="U29" s="15"/>
      <c r="V29" s="15"/>
      <c r="AA29" s="37"/>
      <c r="AB29" s="11"/>
      <c r="AC29" s="46"/>
      <c r="AD29" s="11"/>
    </row>
    <row r="30" spans="1:65" x14ac:dyDescent="0.25">
      <c r="B30" s="22"/>
      <c r="C30" s="25"/>
      <c r="D30" s="27"/>
      <c r="E30" s="17"/>
      <c r="F30" s="1"/>
      <c r="H30" s="10"/>
      <c r="K30" s="10"/>
      <c r="O30" s="10"/>
      <c r="P30" s="9"/>
      <c r="Q30" s="9"/>
      <c r="R30" s="9"/>
      <c r="S30" s="9"/>
      <c r="T30" s="9"/>
      <c r="U30" s="15"/>
      <c r="V30" s="15"/>
      <c r="AA30" s="37"/>
      <c r="AB30" s="29"/>
      <c r="AC30" s="46"/>
      <c r="AD30" s="11"/>
    </row>
    <row r="31" spans="1:65" x14ac:dyDescent="0.25">
      <c r="B31" s="22"/>
      <c r="C31" s="25"/>
      <c r="D31" s="27"/>
      <c r="E31" s="17"/>
      <c r="F31" s="1"/>
      <c r="H31" s="10"/>
      <c r="K31" s="10"/>
      <c r="O31" s="10"/>
      <c r="P31" s="9"/>
      <c r="Q31" s="9"/>
      <c r="R31" s="9"/>
      <c r="S31" s="9"/>
      <c r="T31" s="9"/>
      <c r="U31" s="15"/>
      <c r="V31" s="15"/>
      <c r="AA31" s="37"/>
      <c r="AB31" s="11"/>
      <c r="AC31" s="46"/>
      <c r="AD31" s="26"/>
    </row>
    <row r="32" spans="1:65" x14ac:dyDescent="0.25">
      <c r="B32" s="22"/>
      <c r="C32" s="25"/>
      <c r="D32" s="27"/>
      <c r="E32" s="17"/>
      <c r="F32" s="1"/>
      <c r="H32" s="10"/>
      <c r="K32" s="10"/>
      <c r="O32" s="11"/>
      <c r="P32" s="9"/>
      <c r="Q32" s="9"/>
      <c r="R32" s="9"/>
      <c r="S32" s="9"/>
      <c r="T32" s="9"/>
      <c r="Y32" s="33"/>
      <c r="Z32" s="4"/>
      <c r="AA32" s="38"/>
      <c r="AB32" s="30"/>
      <c r="AC32" s="46"/>
      <c r="AD32" s="11"/>
    </row>
    <row r="33" spans="2:30" x14ac:dyDescent="0.25">
      <c r="B33" s="22"/>
      <c r="C33" s="25"/>
      <c r="D33" s="27"/>
      <c r="E33" s="17"/>
      <c r="F33" s="1"/>
      <c r="H33" s="10"/>
      <c r="K33" s="10"/>
      <c r="O33" s="10"/>
      <c r="P33" s="9"/>
      <c r="Q33" s="9"/>
      <c r="R33" s="9"/>
      <c r="S33" s="9"/>
      <c r="T33" s="9"/>
      <c r="U33" s="15"/>
      <c r="V33" s="15"/>
      <c r="AA33" s="37"/>
      <c r="AB33" s="11"/>
      <c r="AC33" s="46"/>
      <c r="AD33" s="11"/>
    </row>
    <row r="34" spans="2:30" x14ac:dyDescent="0.25">
      <c r="B34" s="22"/>
      <c r="C34" s="25"/>
      <c r="D34" s="27"/>
      <c r="E34" s="17"/>
      <c r="F34" s="1"/>
      <c r="H34" s="10"/>
      <c r="K34" s="10"/>
      <c r="O34" s="11"/>
      <c r="P34" s="9"/>
      <c r="Q34" s="9"/>
      <c r="R34" s="9"/>
      <c r="S34" s="9"/>
      <c r="T34" s="9"/>
      <c r="AA34" s="37"/>
      <c r="AB34" s="11"/>
      <c r="AC34" s="46"/>
      <c r="AD34" s="11"/>
    </row>
    <row r="35" spans="2:30" x14ac:dyDescent="0.25">
      <c r="B35" s="22"/>
      <c r="C35" s="25"/>
      <c r="E35" s="17"/>
      <c r="F35" s="1"/>
      <c r="H35" s="10"/>
      <c r="K35" s="10"/>
      <c r="O35" s="10"/>
      <c r="P35" s="9"/>
      <c r="Q35" s="9"/>
      <c r="R35" s="9"/>
      <c r="S35" s="9"/>
      <c r="T35" s="9"/>
      <c r="U35" s="15"/>
      <c r="V35" s="15"/>
      <c r="AA35" s="37"/>
      <c r="AB35" s="11"/>
      <c r="AC35" s="46"/>
      <c r="AD35" s="11"/>
    </row>
    <row r="36" spans="2:30" x14ac:dyDescent="0.25">
      <c r="B36" s="23"/>
      <c r="C36" s="5"/>
      <c r="E36" s="17"/>
      <c r="F36" s="1"/>
      <c r="H36" s="10"/>
      <c r="K36" s="10"/>
      <c r="O36" s="11"/>
      <c r="P36" s="9"/>
      <c r="Q36" s="9"/>
      <c r="R36" s="9"/>
      <c r="S36" s="9"/>
      <c r="T36" s="9"/>
      <c r="Z36" s="4"/>
      <c r="AA36" s="38"/>
      <c r="AB36" s="30"/>
      <c r="AC36" s="46"/>
      <c r="AD36" s="11"/>
    </row>
    <row r="37" spans="2:30" x14ac:dyDescent="0.25">
      <c r="B37" s="22"/>
      <c r="C37" s="25"/>
      <c r="E37" s="17"/>
      <c r="F37" s="1"/>
      <c r="H37" s="10"/>
      <c r="K37" s="10"/>
      <c r="O37" s="10"/>
      <c r="P37" s="9"/>
      <c r="Q37" s="9"/>
      <c r="R37" s="9"/>
      <c r="S37" s="9"/>
      <c r="T37" s="9"/>
      <c r="U37" s="15"/>
      <c r="V37" s="15"/>
      <c r="AA37" s="37"/>
      <c r="AB37" s="11"/>
      <c r="AC37" s="46"/>
      <c r="AD37" s="11"/>
    </row>
    <row r="38" spans="2:30" x14ac:dyDescent="0.25">
      <c r="B38" s="22"/>
      <c r="C38" s="25"/>
      <c r="E38" s="17"/>
      <c r="F38" s="1"/>
      <c r="H38" s="10"/>
      <c r="K38" s="10"/>
      <c r="O38" s="10"/>
      <c r="P38" s="9"/>
      <c r="Q38" s="9"/>
      <c r="R38" s="9"/>
      <c r="S38" s="9"/>
      <c r="T38" s="9"/>
      <c r="U38" s="15"/>
      <c r="V38" s="15"/>
      <c r="AA38" s="37"/>
      <c r="AB38" s="11"/>
      <c r="AC38" s="46"/>
      <c r="AD38" s="11"/>
    </row>
    <row r="39" spans="2:30" x14ac:dyDescent="0.25">
      <c r="B39" s="22"/>
      <c r="C39" s="25"/>
      <c r="E39" s="17"/>
      <c r="F39" s="1"/>
      <c r="H39" s="10"/>
      <c r="K39" s="10"/>
      <c r="O39" s="10"/>
      <c r="P39" s="9"/>
      <c r="Q39" s="9"/>
      <c r="R39" s="9"/>
      <c r="S39" s="9"/>
      <c r="T39" s="9"/>
      <c r="U39" s="15"/>
      <c r="V39" s="15"/>
      <c r="AA39" s="37"/>
      <c r="AB39" s="11"/>
      <c r="AC39" s="46"/>
      <c r="AD39" s="11"/>
    </row>
    <row r="40" spans="2:30" x14ac:dyDescent="0.25">
      <c r="B40" s="22"/>
      <c r="C40" s="25"/>
      <c r="E40" s="17"/>
      <c r="F40" s="1"/>
      <c r="H40" s="10"/>
      <c r="K40" s="10"/>
      <c r="O40" s="11"/>
      <c r="P40" s="9"/>
      <c r="Q40" s="9"/>
      <c r="R40" s="9"/>
      <c r="S40" s="9"/>
      <c r="T40" s="9"/>
      <c r="Y40" s="33"/>
      <c r="AA40" s="37"/>
      <c r="AB40" s="11"/>
      <c r="AC40" s="46"/>
      <c r="AD40" s="11"/>
    </row>
    <row r="41" spans="2:30" x14ac:dyDescent="0.25">
      <c r="B41" s="28"/>
      <c r="C41" s="25"/>
      <c r="E41" s="17"/>
      <c r="F41" s="1"/>
      <c r="H41" s="11"/>
      <c r="I41" s="1"/>
      <c r="K41" s="11"/>
      <c r="O41" s="10"/>
      <c r="P41" s="5"/>
      <c r="Q41" s="9"/>
      <c r="R41" s="14"/>
      <c r="S41" s="9"/>
      <c r="T41" s="9"/>
      <c r="AA41" s="37"/>
      <c r="AB41" s="29"/>
      <c r="AC41" s="46"/>
      <c r="AD41" s="11"/>
    </row>
    <row r="42" spans="2:30" x14ac:dyDescent="0.25">
      <c r="B42" s="28"/>
      <c r="E42" s="17"/>
      <c r="F42" s="1"/>
      <c r="H42" s="11"/>
      <c r="I42" s="1"/>
      <c r="K42" s="11"/>
      <c r="O42" s="10"/>
      <c r="P42" s="5"/>
      <c r="Q42" s="9"/>
      <c r="R42" s="14"/>
      <c r="S42" s="9"/>
      <c r="T42" s="9"/>
      <c r="AA42" s="37"/>
      <c r="AB42" s="29"/>
      <c r="AC42" s="46"/>
      <c r="AD42" s="11"/>
    </row>
    <row r="43" spans="2:30" x14ac:dyDescent="0.25">
      <c r="B43" s="28"/>
      <c r="E43" s="17"/>
      <c r="F43" s="1"/>
      <c r="H43" s="11"/>
      <c r="I43" s="1"/>
      <c r="K43" s="11"/>
      <c r="O43" s="10"/>
      <c r="P43" s="5"/>
      <c r="Q43" s="9"/>
      <c r="R43" s="14"/>
      <c r="S43" s="9"/>
      <c r="T43" s="9"/>
      <c r="Y43" s="33"/>
      <c r="AA43" s="37"/>
      <c r="AB43" s="29"/>
      <c r="AC43" s="46"/>
      <c r="AD43" s="11"/>
    </row>
    <row r="44" spans="2:30" x14ac:dyDescent="0.25">
      <c r="B44" s="28"/>
      <c r="E44" s="17"/>
      <c r="F44" s="1"/>
      <c r="H44" s="11"/>
      <c r="I44" s="1"/>
      <c r="K44" s="11"/>
      <c r="O44" s="10"/>
      <c r="P44" s="5"/>
      <c r="Q44" s="9"/>
      <c r="R44" s="14"/>
      <c r="S44" s="9"/>
      <c r="T44" s="9"/>
      <c r="Y44" s="33"/>
      <c r="AA44" s="37"/>
      <c r="AB44" s="29"/>
      <c r="AC44" s="46"/>
      <c r="AD44" s="11"/>
    </row>
    <row r="45" spans="2:30" x14ac:dyDescent="0.25">
      <c r="B45" s="28"/>
      <c r="E45" s="17"/>
      <c r="F45" s="1"/>
      <c r="H45" s="11"/>
      <c r="I45" s="1"/>
      <c r="K45" s="11"/>
      <c r="O45" s="10"/>
      <c r="P45" s="5"/>
      <c r="Q45" s="9"/>
      <c r="R45" s="14"/>
      <c r="S45" s="9"/>
      <c r="T45" s="9"/>
      <c r="Y45" s="33"/>
      <c r="AA45" s="37"/>
      <c r="AB45" s="29"/>
      <c r="AC45" s="46"/>
      <c r="AD45" s="11"/>
    </row>
    <row r="46" spans="2:30" x14ac:dyDescent="0.25">
      <c r="B46" s="28"/>
      <c r="E46" s="17"/>
      <c r="F46" s="1"/>
      <c r="H46" s="11"/>
      <c r="I46" s="1"/>
      <c r="K46" s="11"/>
      <c r="O46" s="10"/>
      <c r="P46" s="5"/>
      <c r="Q46" s="9"/>
      <c r="R46" s="14"/>
      <c r="S46" s="9"/>
      <c r="T46" s="9"/>
      <c r="AA46" s="37"/>
      <c r="AB46" s="29"/>
      <c r="AC46" s="46"/>
      <c r="AD46" s="11"/>
    </row>
    <row r="47" spans="2:30" x14ac:dyDescent="0.25">
      <c r="E47" s="17"/>
      <c r="H47" s="11"/>
      <c r="K47" s="11"/>
      <c r="O47" s="11"/>
      <c r="AA47" s="43"/>
      <c r="AB47" s="11"/>
      <c r="AD47" s="11"/>
    </row>
    <row r="48" spans="2:30" x14ac:dyDescent="0.25">
      <c r="E48" s="17"/>
      <c r="H48" s="11"/>
      <c r="K48" s="11"/>
      <c r="O48" s="11"/>
      <c r="AA48" s="43"/>
      <c r="AB48" s="11"/>
      <c r="AD48" s="11"/>
    </row>
  </sheetData>
  <sortState xmlns:xlrd2="http://schemas.microsoft.com/office/spreadsheetml/2017/richdata2" ref="A2:AD48">
    <sortCondition ref="C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0BA2-25CA-4303-91E2-324805EE35FB}">
  <dimension ref="A1:AD15"/>
  <sheetViews>
    <sheetView zoomScale="70" zoomScaleNormal="70" workbookViewId="0">
      <selection activeCell="A15" sqref="A15"/>
    </sheetView>
  </sheetViews>
  <sheetFormatPr defaultRowHeight="15" x14ac:dyDescent="0.25"/>
  <cols>
    <col min="1" max="1" width="18.85546875" customWidth="1"/>
    <col min="2" max="2" width="15.28515625" bestFit="1" customWidth="1"/>
    <col min="3" max="3" width="53.140625" bestFit="1" customWidth="1"/>
    <col min="4" max="4" width="12.42578125" bestFit="1" customWidth="1"/>
    <col min="5" max="6" width="19.7109375" bestFit="1" customWidth="1"/>
    <col min="7" max="7" width="16.85546875" bestFit="1" customWidth="1"/>
    <col min="8" max="8" width="17.7109375" bestFit="1" customWidth="1"/>
    <col min="9" max="9" width="38.28515625" customWidth="1"/>
    <col min="10" max="10" width="21" bestFit="1" customWidth="1"/>
    <col min="14" max="14" width="19" customWidth="1"/>
    <col min="16" max="16" width="15.42578125" customWidth="1"/>
    <col min="17" max="17" width="15.42578125" bestFit="1" customWidth="1"/>
  </cols>
  <sheetData>
    <row r="1" spans="1:30" x14ac:dyDescent="0.25">
      <c r="A1" s="8" t="s">
        <v>421</v>
      </c>
      <c r="B1" s="8" t="s">
        <v>419</v>
      </c>
      <c r="C1" s="2" t="s">
        <v>463</v>
      </c>
      <c r="D1" s="8" t="s">
        <v>246</v>
      </c>
      <c r="E1" s="2" t="s">
        <v>425</v>
      </c>
      <c r="F1" s="2" t="s">
        <v>424</v>
      </c>
      <c r="G1" s="2" t="s">
        <v>417</v>
      </c>
      <c r="H1" s="2" t="s">
        <v>437</v>
      </c>
      <c r="I1" s="2" t="s">
        <v>459</v>
      </c>
      <c r="J1" s="2" t="s">
        <v>62</v>
      </c>
      <c r="K1" s="2" t="s">
        <v>63</v>
      </c>
      <c r="L1" s="2" t="s">
        <v>110</v>
      </c>
      <c r="M1" s="2" t="s">
        <v>489</v>
      </c>
      <c r="N1" s="2" t="s">
        <v>64</v>
      </c>
      <c r="O1" s="35" t="s">
        <v>465</v>
      </c>
      <c r="P1" s="8" t="s">
        <v>466</v>
      </c>
      <c r="Q1" s="24" t="s">
        <v>651</v>
      </c>
    </row>
    <row r="2" spans="1:30" s="66" customFormat="1" x14ac:dyDescent="0.25">
      <c r="A2" s="65">
        <v>42671</v>
      </c>
      <c r="B2" s="65" t="s">
        <v>65</v>
      </c>
      <c r="C2" s="66" t="s">
        <v>78</v>
      </c>
      <c r="D2" s="67" t="s">
        <v>65</v>
      </c>
      <c r="E2" s="68">
        <v>2030.04</v>
      </c>
      <c r="F2" s="68" t="s">
        <v>65</v>
      </c>
      <c r="G2" s="68" t="s">
        <v>65</v>
      </c>
      <c r="H2" s="68">
        <v>2030.04</v>
      </c>
      <c r="I2" s="68" t="s">
        <v>629</v>
      </c>
      <c r="J2" s="66" t="s">
        <v>70</v>
      </c>
      <c r="K2" s="66" t="s">
        <v>5</v>
      </c>
      <c r="L2" s="66" t="s">
        <v>577</v>
      </c>
      <c r="M2" s="66" t="s">
        <v>495</v>
      </c>
      <c r="N2" s="66" t="s">
        <v>242</v>
      </c>
      <c r="O2" s="69"/>
      <c r="P2" s="67"/>
      <c r="Q2" s="66" t="s">
        <v>652</v>
      </c>
    </row>
    <row r="3" spans="1:30" s="66" customFormat="1" ht="30" x14ac:dyDescent="0.25">
      <c r="A3" s="65">
        <v>42304</v>
      </c>
      <c r="B3" s="65" t="s">
        <v>65</v>
      </c>
      <c r="C3" s="66" t="s">
        <v>271</v>
      </c>
      <c r="D3" s="67" t="s">
        <v>65</v>
      </c>
      <c r="E3" s="68">
        <v>8074.13</v>
      </c>
      <c r="F3" s="68" t="s">
        <v>65</v>
      </c>
      <c r="G3" s="68" t="s">
        <v>65</v>
      </c>
      <c r="H3" s="68">
        <v>8074.13</v>
      </c>
      <c r="I3" s="68" t="s">
        <v>629</v>
      </c>
      <c r="J3" s="66" t="s">
        <v>272</v>
      </c>
      <c r="K3" s="66" t="s">
        <v>8</v>
      </c>
      <c r="L3" s="66" t="s">
        <v>6</v>
      </c>
      <c r="M3" s="66" t="s">
        <v>501</v>
      </c>
      <c r="N3" s="70" t="s">
        <v>273</v>
      </c>
      <c r="O3" s="71"/>
      <c r="P3" s="72"/>
      <c r="Q3" s="66" t="s">
        <v>652</v>
      </c>
    </row>
    <row r="4" spans="1:30" s="66" customFormat="1" x14ac:dyDescent="0.25">
      <c r="A4" s="65">
        <v>40791</v>
      </c>
      <c r="B4" s="65" t="s">
        <v>65</v>
      </c>
      <c r="C4" s="66" t="s">
        <v>357</v>
      </c>
      <c r="D4" s="67" t="s">
        <v>65</v>
      </c>
      <c r="E4" s="68">
        <v>18233</v>
      </c>
      <c r="F4" s="68" t="s">
        <v>65</v>
      </c>
      <c r="G4" s="68" t="s">
        <v>65</v>
      </c>
      <c r="H4" s="68">
        <v>18233</v>
      </c>
      <c r="I4" s="68" t="s">
        <v>629</v>
      </c>
      <c r="J4" s="66" t="s">
        <v>337</v>
      </c>
      <c r="K4" s="66" t="s">
        <v>7</v>
      </c>
      <c r="L4" s="66" t="s">
        <v>7</v>
      </c>
      <c r="M4" s="66" t="s">
        <v>537</v>
      </c>
      <c r="N4" s="66" t="s">
        <v>358</v>
      </c>
      <c r="O4" s="69"/>
      <c r="P4" s="67"/>
      <c r="Q4" s="66" t="s">
        <v>652</v>
      </c>
    </row>
    <row r="5" spans="1:30" s="66" customFormat="1" x14ac:dyDescent="0.25">
      <c r="A5" s="65">
        <v>42095</v>
      </c>
      <c r="B5" s="65" t="s">
        <v>65</v>
      </c>
      <c r="C5" s="66" t="s">
        <v>157</v>
      </c>
      <c r="D5" s="67" t="s">
        <v>65</v>
      </c>
      <c r="E5" s="68">
        <v>200</v>
      </c>
      <c r="F5" s="68" t="s">
        <v>65</v>
      </c>
      <c r="G5" s="68" t="s">
        <v>65</v>
      </c>
      <c r="H5" s="68">
        <v>200</v>
      </c>
      <c r="I5" s="68" t="s">
        <v>629</v>
      </c>
      <c r="J5" s="66" t="s">
        <v>87</v>
      </c>
      <c r="K5" s="66" t="s">
        <v>18</v>
      </c>
      <c r="L5" s="66" t="s">
        <v>582</v>
      </c>
      <c r="M5" s="66" t="s">
        <v>514</v>
      </c>
      <c r="N5" s="70" t="s">
        <v>158</v>
      </c>
      <c r="O5" s="71"/>
      <c r="P5" s="72"/>
      <c r="Q5" s="66" t="s">
        <v>652</v>
      </c>
    </row>
    <row r="6" spans="1:30" s="66" customFormat="1" x14ac:dyDescent="0.25">
      <c r="A6" s="65">
        <v>42312</v>
      </c>
      <c r="B6" s="65" t="s">
        <v>65</v>
      </c>
      <c r="C6" s="66" t="s">
        <v>267</v>
      </c>
      <c r="D6" s="67" t="s">
        <v>65</v>
      </c>
      <c r="E6" s="68">
        <v>1000</v>
      </c>
      <c r="F6" s="68" t="s">
        <v>65</v>
      </c>
      <c r="G6" s="68" t="s">
        <v>65</v>
      </c>
      <c r="H6" s="68">
        <v>1000</v>
      </c>
      <c r="I6" s="68" t="s">
        <v>629</v>
      </c>
      <c r="J6" s="66" t="s">
        <v>70</v>
      </c>
      <c r="K6" s="66" t="s">
        <v>2</v>
      </c>
      <c r="L6" s="66" t="s">
        <v>268</v>
      </c>
      <c r="M6" s="66" t="s">
        <v>269</v>
      </c>
      <c r="N6" s="70" t="s">
        <v>269</v>
      </c>
      <c r="O6" s="71"/>
      <c r="P6" s="72"/>
      <c r="Q6" s="66" t="s">
        <v>652</v>
      </c>
    </row>
    <row r="7" spans="1:30" s="66" customFormat="1" x14ac:dyDescent="0.25">
      <c r="A7" s="65">
        <v>42234</v>
      </c>
      <c r="B7" s="65" t="s">
        <v>65</v>
      </c>
      <c r="C7" s="66" t="s">
        <v>95</v>
      </c>
      <c r="D7" s="67" t="s">
        <v>65</v>
      </c>
      <c r="E7" s="68">
        <v>3203.25</v>
      </c>
      <c r="F7" s="68" t="s">
        <v>65</v>
      </c>
      <c r="G7" s="68" t="s">
        <v>65</v>
      </c>
      <c r="H7" s="68">
        <v>3203.25</v>
      </c>
      <c r="I7" s="68" t="s">
        <v>629</v>
      </c>
      <c r="J7" s="66" t="s">
        <v>96</v>
      </c>
      <c r="K7" s="66" t="s">
        <v>94</v>
      </c>
      <c r="L7" s="66" t="s">
        <v>585</v>
      </c>
      <c r="M7" s="66" t="s">
        <v>506</v>
      </c>
      <c r="N7" s="66" t="s">
        <v>97</v>
      </c>
      <c r="O7" s="69"/>
      <c r="P7" s="67"/>
      <c r="Q7" s="66" t="s">
        <v>652</v>
      </c>
    </row>
    <row r="8" spans="1:30" s="66" customFormat="1" x14ac:dyDescent="0.25">
      <c r="A8" s="65">
        <v>41983</v>
      </c>
      <c r="B8" s="65" t="s">
        <v>65</v>
      </c>
      <c r="D8" s="67" t="s">
        <v>65</v>
      </c>
      <c r="E8" s="68">
        <v>3004.11</v>
      </c>
      <c r="F8" s="68" t="s">
        <v>65</v>
      </c>
      <c r="G8" s="68" t="s">
        <v>65</v>
      </c>
      <c r="H8" s="68">
        <v>3004.11</v>
      </c>
      <c r="I8" s="68" t="s">
        <v>629</v>
      </c>
      <c r="J8" s="66" t="s">
        <v>234</v>
      </c>
      <c r="K8" s="66" t="s">
        <v>3</v>
      </c>
      <c r="L8" s="66" t="s">
        <v>578</v>
      </c>
      <c r="M8" s="66" t="s">
        <v>496</v>
      </c>
      <c r="N8" s="66" t="s">
        <v>233</v>
      </c>
      <c r="O8" s="69"/>
      <c r="P8" s="67"/>
      <c r="Q8" s="66" t="s">
        <v>652</v>
      </c>
    </row>
    <row r="9" spans="1:30" x14ac:dyDescent="0.25">
      <c r="A9" s="11"/>
      <c r="B9" s="11"/>
      <c r="D9" s="11"/>
      <c r="O9" s="43"/>
      <c r="P9" s="11"/>
    </row>
    <row r="10" spans="1:30" x14ac:dyDescent="0.25">
      <c r="A10" s="11"/>
      <c r="B10" s="11"/>
      <c r="D10" s="11"/>
      <c r="O10" s="43"/>
      <c r="P10" s="11"/>
    </row>
    <row r="11" spans="1:30" x14ac:dyDescent="0.25">
      <c r="A11" t="s">
        <v>649</v>
      </c>
    </row>
    <row r="12" spans="1:30" x14ac:dyDescent="0.25">
      <c r="A12" t="s">
        <v>650</v>
      </c>
    </row>
    <row r="14" spans="1:30" ht="30" x14ac:dyDescent="0.25">
      <c r="A14" s="55" t="s">
        <v>660</v>
      </c>
      <c r="B14" s="100">
        <v>3882</v>
      </c>
      <c r="C14" s="101" t="s">
        <v>442</v>
      </c>
      <c r="D14" s="55" t="s">
        <v>446</v>
      </c>
      <c r="E14" s="54" t="s">
        <v>461</v>
      </c>
      <c r="F14" s="99">
        <v>41740</v>
      </c>
      <c r="G14" s="55" t="s">
        <v>243</v>
      </c>
      <c r="H14" s="57">
        <v>41718</v>
      </c>
      <c r="I14" s="55" t="s">
        <v>343</v>
      </c>
      <c r="J14" s="55" t="s">
        <v>244</v>
      </c>
      <c r="K14" s="57" t="s">
        <v>65</v>
      </c>
      <c r="L14" s="55" t="s">
        <v>65</v>
      </c>
      <c r="M14" s="55" t="s">
        <v>116</v>
      </c>
      <c r="N14" s="55" t="s">
        <v>244</v>
      </c>
      <c r="O14" s="56" t="s">
        <v>65</v>
      </c>
      <c r="P14" s="58">
        <v>4205.3119999999999</v>
      </c>
      <c r="Q14" s="58" t="s">
        <v>65</v>
      </c>
      <c r="R14" s="58" t="s">
        <v>65</v>
      </c>
      <c r="S14" s="58">
        <v>4205.3119999999999</v>
      </c>
      <c r="T14" s="58" t="s">
        <v>629</v>
      </c>
      <c r="U14" s="55" t="s">
        <v>70</v>
      </c>
      <c r="V14" s="55" t="s">
        <v>70</v>
      </c>
      <c r="W14" s="55" t="s">
        <v>7</v>
      </c>
      <c r="X14" s="55" t="s">
        <v>16</v>
      </c>
      <c r="Y14" s="55" t="s">
        <v>517</v>
      </c>
      <c r="Z14" s="87" t="s">
        <v>344</v>
      </c>
      <c r="AA14" s="88"/>
      <c r="AB14" s="89"/>
      <c r="AC14" s="61" t="s">
        <v>65</v>
      </c>
      <c r="AD14" s="56" t="s">
        <v>65</v>
      </c>
    </row>
    <row r="15" spans="1:30" x14ac:dyDescent="0.25">
      <c r="A15" s="55" t="s">
        <v>660</v>
      </c>
      <c r="B15" s="100">
        <v>3875</v>
      </c>
      <c r="C15" s="101" t="s">
        <v>443</v>
      </c>
      <c r="D15" s="90" t="s">
        <v>453</v>
      </c>
      <c r="E15" s="54" t="s">
        <v>461</v>
      </c>
      <c r="F15" s="99">
        <v>42118</v>
      </c>
      <c r="G15" s="55" t="s">
        <v>243</v>
      </c>
      <c r="H15" s="57">
        <v>42095</v>
      </c>
      <c r="I15" s="55" t="s">
        <v>152</v>
      </c>
      <c r="J15" s="55" t="s">
        <v>244</v>
      </c>
      <c r="K15" s="57" t="s">
        <v>65</v>
      </c>
      <c r="L15" s="55" t="s">
        <v>65</v>
      </c>
      <c r="M15" s="55" t="s">
        <v>155</v>
      </c>
      <c r="N15" s="55" t="s">
        <v>244</v>
      </c>
      <c r="O15" s="56" t="s">
        <v>65</v>
      </c>
      <c r="P15" s="58">
        <v>600</v>
      </c>
      <c r="Q15" s="58" t="s">
        <v>65</v>
      </c>
      <c r="R15" s="58" t="s">
        <v>65</v>
      </c>
      <c r="S15" s="58">
        <v>600</v>
      </c>
      <c r="T15" s="58" t="s">
        <v>629</v>
      </c>
      <c r="U15" s="55" t="s">
        <v>70</v>
      </c>
      <c r="V15" s="55" t="s">
        <v>70</v>
      </c>
      <c r="W15" s="55" t="s">
        <v>2</v>
      </c>
      <c r="X15" s="55" t="s">
        <v>153</v>
      </c>
      <c r="Y15" s="55" t="s">
        <v>513</v>
      </c>
      <c r="Z15" s="87" t="s">
        <v>154</v>
      </c>
      <c r="AA15" s="88"/>
      <c r="AB15" s="89"/>
      <c r="AC15" s="61" t="s">
        <v>65</v>
      </c>
      <c r="AD15" s="56" t="s">
        <v>65</v>
      </c>
    </row>
  </sheetData>
  <sortState xmlns:xlrd2="http://schemas.microsoft.com/office/spreadsheetml/2017/richdata2" ref="A2:P13">
    <sortCondition ref="C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B37B-CE35-47FC-98AA-FFB529FD65D3}">
  <dimension ref="A1:L37"/>
  <sheetViews>
    <sheetView zoomScale="90" zoomScaleNormal="90" workbookViewId="0">
      <selection activeCell="B19" sqref="B19"/>
    </sheetView>
  </sheetViews>
  <sheetFormatPr defaultRowHeight="15" x14ac:dyDescent="0.25"/>
  <cols>
    <col min="1" max="1" width="49.5703125" bestFit="1" customWidth="1"/>
    <col min="2" max="2" width="12.5703125" bestFit="1" customWidth="1"/>
    <col min="3" max="3" width="12.7109375" bestFit="1" customWidth="1"/>
    <col min="4" max="4" width="20.28515625" bestFit="1" customWidth="1"/>
    <col min="8" max="8" width="37" customWidth="1"/>
    <col min="9" max="9" width="11" bestFit="1" customWidth="1"/>
    <col min="10" max="10" width="11.7109375" bestFit="1" customWidth="1"/>
    <col min="11" max="11" width="11.28515625" bestFit="1" customWidth="1"/>
    <col min="12" max="12" width="14.85546875" customWidth="1"/>
  </cols>
  <sheetData>
    <row r="1" spans="1:12" x14ac:dyDescent="0.25">
      <c r="A1" s="2" t="s">
        <v>638</v>
      </c>
      <c r="B1" s="8" t="s">
        <v>631</v>
      </c>
      <c r="C1" s="2" t="s">
        <v>637</v>
      </c>
      <c r="D1" s="2" t="s">
        <v>62</v>
      </c>
      <c r="E1" s="2" t="s">
        <v>63</v>
      </c>
      <c r="F1" s="2" t="s">
        <v>110</v>
      </c>
      <c r="G1" s="2" t="s">
        <v>489</v>
      </c>
      <c r="H1" s="2" t="s">
        <v>64</v>
      </c>
      <c r="I1" s="35" t="s">
        <v>465</v>
      </c>
      <c r="J1" s="8" t="s">
        <v>466</v>
      </c>
      <c r="K1" s="24" t="s">
        <v>655</v>
      </c>
      <c r="L1" s="24" t="s">
        <v>656</v>
      </c>
    </row>
    <row r="2" spans="1:12" s="74" customFormat="1" x14ac:dyDescent="0.25">
      <c r="A2" s="74" t="s">
        <v>482</v>
      </c>
      <c r="B2" s="73">
        <v>42689</v>
      </c>
      <c r="C2" s="76">
        <v>217.30199999999999</v>
      </c>
      <c r="D2" s="77" t="s">
        <v>483</v>
      </c>
      <c r="E2" s="74" t="s">
        <v>3</v>
      </c>
      <c r="F2" s="74" t="s">
        <v>578</v>
      </c>
      <c r="G2" s="74" t="s">
        <v>496</v>
      </c>
      <c r="H2" s="74" t="s">
        <v>4</v>
      </c>
      <c r="I2" s="78">
        <v>99</v>
      </c>
      <c r="J2" s="79">
        <v>214800</v>
      </c>
      <c r="K2" s="46" t="s">
        <v>243</v>
      </c>
      <c r="L2" s="11" t="s">
        <v>65</v>
      </c>
    </row>
    <row r="3" spans="1:12" s="74" customFormat="1" x14ac:dyDescent="0.25">
      <c r="B3" s="73">
        <v>41708</v>
      </c>
      <c r="C3" s="76">
        <v>218.71</v>
      </c>
      <c r="D3" s="77" t="s">
        <v>87</v>
      </c>
      <c r="E3" s="74" t="s">
        <v>5</v>
      </c>
      <c r="F3" s="74" t="s">
        <v>577</v>
      </c>
      <c r="G3" s="74" t="s">
        <v>494</v>
      </c>
      <c r="H3" s="74" t="s">
        <v>31</v>
      </c>
      <c r="I3" s="78"/>
      <c r="J3" s="75"/>
      <c r="K3" s="46" t="s">
        <v>243</v>
      </c>
      <c r="L3" s="11" t="s">
        <v>65</v>
      </c>
    </row>
    <row r="4" spans="1:12" s="74" customFormat="1" x14ac:dyDescent="0.25">
      <c r="A4" s="74" t="s">
        <v>478</v>
      </c>
      <c r="B4" s="73">
        <v>42278</v>
      </c>
      <c r="C4" s="76">
        <v>231.81</v>
      </c>
      <c r="D4" s="74" t="s">
        <v>70</v>
      </c>
      <c r="E4" s="74" t="s">
        <v>304</v>
      </c>
      <c r="F4" s="74" t="s">
        <v>306</v>
      </c>
      <c r="G4" s="74" t="s">
        <v>307</v>
      </c>
      <c r="H4" s="74" t="s">
        <v>479</v>
      </c>
      <c r="I4" s="78">
        <v>99</v>
      </c>
      <c r="J4" s="79">
        <v>1112000</v>
      </c>
      <c r="K4" s="46" t="s">
        <v>243</v>
      </c>
      <c r="L4" s="11" t="s">
        <v>65</v>
      </c>
    </row>
    <row r="5" spans="1:12" s="55" customFormat="1" x14ac:dyDescent="0.25">
      <c r="A5" s="55" t="s">
        <v>90</v>
      </c>
      <c r="B5" s="57">
        <v>42376</v>
      </c>
      <c r="C5" s="58">
        <v>238.66</v>
      </c>
      <c r="D5" s="55" t="s">
        <v>87</v>
      </c>
      <c r="E5" s="55" t="s">
        <v>8</v>
      </c>
      <c r="F5" s="55" t="s">
        <v>0</v>
      </c>
      <c r="G5" s="55" t="s">
        <v>579</v>
      </c>
      <c r="H5" s="87" t="s">
        <v>89</v>
      </c>
      <c r="I5" s="88"/>
      <c r="J5" s="89"/>
      <c r="K5" s="61" t="s">
        <v>244</v>
      </c>
      <c r="L5" s="90" t="s">
        <v>574</v>
      </c>
    </row>
    <row r="6" spans="1:12" s="74" customFormat="1" x14ac:dyDescent="0.25">
      <c r="A6" s="74" t="s">
        <v>482</v>
      </c>
      <c r="B6" s="73">
        <v>42689</v>
      </c>
      <c r="C6" s="76">
        <v>241.80500000000001</v>
      </c>
      <c r="D6" s="77" t="s">
        <v>483</v>
      </c>
      <c r="E6" s="74" t="s">
        <v>5</v>
      </c>
      <c r="F6" s="74" t="s">
        <v>577</v>
      </c>
      <c r="G6" s="74" t="s">
        <v>494</v>
      </c>
      <c r="H6" s="74" t="s">
        <v>31</v>
      </c>
      <c r="I6" s="78">
        <v>99</v>
      </c>
      <c r="J6" s="79">
        <v>239200</v>
      </c>
      <c r="K6" s="46" t="s">
        <v>243</v>
      </c>
      <c r="L6" s="11" t="s">
        <v>65</v>
      </c>
    </row>
    <row r="7" spans="1:12" s="55" customFormat="1" x14ac:dyDescent="0.25">
      <c r="A7" s="55" t="s">
        <v>69</v>
      </c>
      <c r="B7" s="57">
        <v>42610</v>
      </c>
      <c r="C7" s="58">
        <v>300</v>
      </c>
      <c r="D7" s="55" t="s">
        <v>70</v>
      </c>
      <c r="E7" s="55" t="s">
        <v>8</v>
      </c>
      <c r="F7" s="55" t="s">
        <v>0</v>
      </c>
      <c r="G7" s="55" t="s">
        <v>492</v>
      </c>
      <c r="H7" s="87" t="s">
        <v>68</v>
      </c>
      <c r="I7" s="88"/>
      <c r="J7" s="89"/>
      <c r="K7" s="61" t="s">
        <v>244</v>
      </c>
      <c r="L7" s="90" t="s">
        <v>574</v>
      </c>
    </row>
    <row r="8" spans="1:12" s="55" customFormat="1" x14ac:dyDescent="0.25">
      <c r="B8" s="57">
        <v>41621</v>
      </c>
      <c r="C8" s="58">
        <v>344.13</v>
      </c>
      <c r="D8" s="55" t="s">
        <v>70</v>
      </c>
      <c r="E8" s="55" t="s">
        <v>2</v>
      </c>
      <c r="F8" s="55" t="s">
        <v>50</v>
      </c>
      <c r="G8" s="55" t="s">
        <v>505</v>
      </c>
      <c r="H8" s="87" t="s">
        <v>240</v>
      </c>
      <c r="I8" s="88"/>
      <c r="J8" s="89"/>
      <c r="K8" s="61" t="s">
        <v>244</v>
      </c>
      <c r="L8" s="56" t="s">
        <v>574</v>
      </c>
    </row>
    <row r="9" spans="1:12" s="74" customFormat="1" x14ac:dyDescent="0.25">
      <c r="B9" s="73">
        <v>43031</v>
      </c>
      <c r="C9" s="76">
        <v>384.3</v>
      </c>
      <c r="D9" s="77" t="s">
        <v>70</v>
      </c>
      <c r="E9" s="74" t="s">
        <v>5</v>
      </c>
      <c r="F9" s="74" t="s">
        <v>40</v>
      </c>
      <c r="G9" s="74" t="s">
        <v>491</v>
      </c>
      <c r="H9" s="74" t="s">
        <v>412</v>
      </c>
      <c r="I9" s="78"/>
      <c r="J9" s="75"/>
      <c r="K9" s="46" t="s">
        <v>243</v>
      </c>
      <c r="L9" s="11" t="s">
        <v>65</v>
      </c>
    </row>
    <row r="10" spans="1:12" s="55" customFormat="1" x14ac:dyDescent="0.25">
      <c r="B10" s="57">
        <v>42118</v>
      </c>
      <c r="C10" s="58">
        <v>456.89079541085772</v>
      </c>
      <c r="D10" s="91" t="s">
        <v>87</v>
      </c>
      <c r="E10" s="55" t="s">
        <v>9</v>
      </c>
      <c r="F10" s="55" t="s">
        <v>581</v>
      </c>
      <c r="G10" s="55" t="s">
        <v>511</v>
      </c>
      <c r="H10" s="55" t="s">
        <v>44</v>
      </c>
      <c r="I10" s="59"/>
      <c r="J10" s="56"/>
      <c r="K10" s="61" t="s">
        <v>244</v>
      </c>
      <c r="L10" s="90" t="s">
        <v>573</v>
      </c>
    </row>
    <row r="11" spans="1:12" s="55" customFormat="1" x14ac:dyDescent="0.25">
      <c r="A11" s="54"/>
      <c r="B11" s="92">
        <v>43360</v>
      </c>
      <c r="C11" s="58">
        <v>492.11</v>
      </c>
      <c r="D11" s="54" t="s">
        <v>70</v>
      </c>
      <c r="E11" s="93" t="s">
        <v>79</v>
      </c>
      <c r="F11" s="93" t="s">
        <v>436</v>
      </c>
      <c r="G11" s="93" t="s">
        <v>587</v>
      </c>
      <c r="H11" s="93" t="s">
        <v>587</v>
      </c>
      <c r="I11" s="94"/>
      <c r="J11" s="93"/>
      <c r="K11" s="61" t="s">
        <v>244</v>
      </c>
      <c r="L11" s="93" t="s">
        <v>576</v>
      </c>
    </row>
    <row r="12" spans="1:12" s="81" customFormat="1" x14ac:dyDescent="0.25">
      <c r="A12" s="81" t="s">
        <v>482</v>
      </c>
      <c r="B12" s="80">
        <v>42583</v>
      </c>
      <c r="C12" s="82">
        <v>492.91</v>
      </c>
      <c r="D12" s="85" t="s">
        <v>483</v>
      </c>
      <c r="E12" s="81" t="s">
        <v>3</v>
      </c>
      <c r="F12" s="81" t="s">
        <v>578</v>
      </c>
      <c r="G12" s="81" t="s">
        <v>497</v>
      </c>
      <c r="H12" s="81" t="s">
        <v>39</v>
      </c>
      <c r="I12" s="83">
        <v>99</v>
      </c>
      <c r="J12" s="86">
        <v>486996</v>
      </c>
      <c r="K12" s="64" t="s">
        <v>243</v>
      </c>
      <c r="L12" s="63" t="s">
        <v>65</v>
      </c>
    </row>
    <row r="13" spans="1:12" s="74" customFormat="1" x14ac:dyDescent="0.25">
      <c r="B13" s="73">
        <v>42059</v>
      </c>
      <c r="C13" s="76">
        <v>505.1</v>
      </c>
      <c r="D13" s="77" t="s">
        <v>87</v>
      </c>
      <c r="E13" s="74" t="s">
        <v>5</v>
      </c>
      <c r="F13" s="74" t="s">
        <v>40</v>
      </c>
      <c r="G13" s="74" t="s">
        <v>583</v>
      </c>
      <c r="H13" s="74" t="s">
        <v>41</v>
      </c>
      <c r="I13" s="78"/>
      <c r="J13" s="75"/>
      <c r="K13" s="46" t="s">
        <v>243</v>
      </c>
      <c r="L13" s="11" t="s">
        <v>65</v>
      </c>
    </row>
    <row r="14" spans="1:12" s="74" customFormat="1" x14ac:dyDescent="0.25">
      <c r="A14" s="74" t="s">
        <v>92</v>
      </c>
      <c r="B14" s="73">
        <v>42460</v>
      </c>
      <c r="C14" s="76">
        <v>1963.6</v>
      </c>
      <c r="D14" s="74" t="s">
        <v>87</v>
      </c>
      <c r="E14" s="74" t="s">
        <v>8</v>
      </c>
      <c r="F14" s="74" t="s">
        <v>0</v>
      </c>
      <c r="G14" s="74" t="s">
        <v>498</v>
      </c>
      <c r="H14" s="74" t="s">
        <v>313</v>
      </c>
      <c r="I14" s="78">
        <v>99</v>
      </c>
      <c r="J14" s="79">
        <v>14556426</v>
      </c>
      <c r="K14" s="27" t="s">
        <v>243</v>
      </c>
      <c r="L14" s="11" t="s">
        <v>65</v>
      </c>
    </row>
    <row r="15" spans="1:12" s="55" customFormat="1" x14ac:dyDescent="0.25">
      <c r="A15" s="55" t="s">
        <v>86</v>
      </c>
      <c r="B15" s="56" t="s">
        <v>65</v>
      </c>
      <c r="C15" s="58">
        <v>2000</v>
      </c>
      <c r="D15" s="55" t="s">
        <v>87</v>
      </c>
      <c r="E15" s="55" t="s">
        <v>85</v>
      </c>
      <c r="F15" s="55" t="s">
        <v>84</v>
      </c>
      <c r="G15" s="55" t="s">
        <v>83</v>
      </c>
      <c r="H15" s="87" t="s">
        <v>83</v>
      </c>
      <c r="I15" s="88"/>
      <c r="J15" s="89"/>
      <c r="K15" s="62" t="s">
        <v>244</v>
      </c>
      <c r="L15" s="90" t="s">
        <v>574</v>
      </c>
    </row>
    <row r="16" spans="1:12" s="74" customFormat="1" x14ac:dyDescent="0.25">
      <c r="A16" s="74" t="s">
        <v>464</v>
      </c>
      <c r="B16" s="73">
        <v>37987</v>
      </c>
      <c r="C16" s="76">
        <v>2450.85</v>
      </c>
      <c r="D16" s="74" t="s">
        <v>87</v>
      </c>
      <c r="E16" s="74" t="s">
        <v>7</v>
      </c>
      <c r="F16" s="74" t="s">
        <v>10</v>
      </c>
      <c r="G16" s="74" t="s">
        <v>10</v>
      </c>
      <c r="H16" s="74" t="s">
        <v>440</v>
      </c>
      <c r="I16" s="78">
        <v>66</v>
      </c>
      <c r="J16" s="79">
        <v>1211400</v>
      </c>
      <c r="K16" s="27" t="s">
        <v>243</v>
      </c>
      <c r="L16" s="11" t="s">
        <v>65</v>
      </c>
    </row>
    <row r="17" spans="1:12" s="74" customFormat="1" x14ac:dyDescent="0.25">
      <c r="B17" s="73">
        <v>41919</v>
      </c>
      <c r="C17" s="76">
        <v>3124</v>
      </c>
      <c r="D17" s="77" t="s">
        <v>87</v>
      </c>
      <c r="E17" s="74" t="s">
        <v>5</v>
      </c>
      <c r="F17" s="74" t="s">
        <v>577</v>
      </c>
      <c r="G17" s="74" t="s">
        <v>494</v>
      </c>
      <c r="H17" s="74" t="s">
        <v>31</v>
      </c>
      <c r="I17" s="78"/>
      <c r="J17" s="75"/>
      <c r="K17" s="46" t="s">
        <v>243</v>
      </c>
      <c r="L17" s="11" t="s">
        <v>65</v>
      </c>
    </row>
    <row r="18" spans="1:12" s="55" customFormat="1" x14ac:dyDescent="0.25">
      <c r="A18" s="55" t="s">
        <v>469</v>
      </c>
      <c r="B18" s="57">
        <v>39630</v>
      </c>
      <c r="C18" s="58">
        <v>4257</v>
      </c>
      <c r="D18" s="55" t="s">
        <v>70</v>
      </c>
      <c r="E18" s="55" t="s">
        <v>46</v>
      </c>
      <c r="F18" s="55" t="s">
        <v>486</v>
      </c>
      <c r="G18" s="55" t="s">
        <v>486</v>
      </c>
      <c r="H18" s="55" t="s">
        <v>488</v>
      </c>
      <c r="I18" s="59">
        <v>99</v>
      </c>
      <c r="J18" s="60">
        <v>1578000</v>
      </c>
      <c r="K18" s="62" t="s">
        <v>244</v>
      </c>
      <c r="L18" s="56" t="s">
        <v>576</v>
      </c>
    </row>
    <row r="19" spans="1:12" s="74" customFormat="1" x14ac:dyDescent="0.25">
      <c r="B19" s="73">
        <v>41473</v>
      </c>
      <c r="C19" s="76">
        <v>6300</v>
      </c>
      <c r="D19" s="77" t="s">
        <v>87</v>
      </c>
      <c r="E19" s="74" t="s">
        <v>101</v>
      </c>
      <c r="F19" s="74" t="s">
        <v>21</v>
      </c>
      <c r="G19" s="74" t="s">
        <v>527</v>
      </c>
      <c r="H19" s="74" t="s">
        <v>338</v>
      </c>
      <c r="I19" s="78"/>
      <c r="J19" s="75"/>
      <c r="K19" s="46" t="s">
        <v>243</v>
      </c>
      <c r="L19" s="11" t="s">
        <v>65</v>
      </c>
    </row>
    <row r="20" spans="1:12" s="74" customFormat="1" x14ac:dyDescent="0.25">
      <c r="B20" s="73">
        <v>41473</v>
      </c>
      <c r="C20" s="76">
        <v>6330</v>
      </c>
      <c r="D20" s="77" t="s">
        <v>70</v>
      </c>
      <c r="E20" s="74" t="s">
        <v>101</v>
      </c>
      <c r="F20" s="74" t="s">
        <v>21</v>
      </c>
      <c r="G20" s="74" t="s">
        <v>525</v>
      </c>
      <c r="H20" s="74" t="s">
        <v>26</v>
      </c>
      <c r="I20" s="78"/>
      <c r="J20" s="75"/>
      <c r="K20" s="46" t="s">
        <v>243</v>
      </c>
      <c r="L20" s="11" t="s">
        <v>65</v>
      </c>
    </row>
    <row r="21" spans="1:12" s="74" customFormat="1" x14ac:dyDescent="0.25">
      <c r="B21" s="73">
        <v>41473</v>
      </c>
      <c r="C21" s="76">
        <v>6330</v>
      </c>
      <c r="D21" s="77" t="s">
        <v>87</v>
      </c>
      <c r="E21" s="74" t="s">
        <v>101</v>
      </c>
      <c r="F21" s="74" t="s">
        <v>21</v>
      </c>
      <c r="G21" s="74" t="s">
        <v>526</v>
      </c>
      <c r="H21" s="74" t="s">
        <v>23</v>
      </c>
      <c r="I21" s="78"/>
      <c r="J21" s="75"/>
      <c r="K21" s="46" t="s">
        <v>243</v>
      </c>
      <c r="L21" s="11" t="s">
        <v>65</v>
      </c>
    </row>
    <row r="22" spans="1:12" s="55" customFormat="1" x14ac:dyDescent="0.25">
      <c r="A22" s="95"/>
      <c r="B22" s="96">
        <v>42223</v>
      </c>
      <c r="C22" s="97">
        <v>39817.01</v>
      </c>
      <c r="D22" s="95" t="s">
        <v>70</v>
      </c>
      <c r="E22" s="95" t="s">
        <v>46</v>
      </c>
      <c r="F22" s="95" t="s">
        <v>48</v>
      </c>
      <c r="G22" s="95" t="s">
        <v>586</v>
      </c>
      <c r="H22" s="95" t="s">
        <v>47</v>
      </c>
      <c r="I22" s="59"/>
      <c r="J22" s="98"/>
      <c r="K22" s="61" t="s">
        <v>244</v>
      </c>
      <c r="L22" s="56" t="s">
        <v>576</v>
      </c>
    </row>
    <row r="23" spans="1:12" x14ac:dyDescent="0.25">
      <c r="B23" s="11"/>
      <c r="I23" s="43"/>
      <c r="J23" s="11"/>
    </row>
    <row r="25" spans="1:12" x14ac:dyDescent="0.25">
      <c r="A25" s="2" t="s">
        <v>639</v>
      </c>
    </row>
    <row r="26" spans="1:12" x14ac:dyDescent="0.25">
      <c r="A26" t="s">
        <v>640</v>
      </c>
    </row>
    <row r="27" spans="1:12" x14ac:dyDescent="0.25">
      <c r="A27" t="s">
        <v>644</v>
      </c>
    </row>
    <row r="28" spans="1:12" x14ac:dyDescent="0.25">
      <c r="A28" t="s">
        <v>645</v>
      </c>
    </row>
    <row r="29" spans="1:12" x14ac:dyDescent="0.25">
      <c r="A29" t="s">
        <v>643</v>
      </c>
    </row>
    <row r="30" spans="1:12" x14ac:dyDescent="0.25">
      <c r="A30" t="s">
        <v>642</v>
      </c>
    </row>
    <row r="31" spans="1:12" x14ac:dyDescent="0.25">
      <c r="A31" t="s">
        <v>641</v>
      </c>
    </row>
    <row r="32" spans="1:12" x14ac:dyDescent="0.25">
      <c r="A32" t="s">
        <v>648</v>
      </c>
    </row>
    <row r="33" spans="1:7" x14ac:dyDescent="0.25">
      <c r="A33" t="s">
        <v>646</v>
      </c>
    </row>
    <row r="34" spans="1:7" x14ac:dyDescent="0.25">
      <c r="A34" t="s">
        <v>647</v>
      </c>
    </row>
    <row r="36" spans="1:7" x14ac:dyDescent="0.25">
      <c r="A36" s="84" t="s">
        <v>654</v>
      </c>
      <c r="B36" s="33"/>
      <c r="C36" s="33"/>
      <c r="D36" s="33"/>
      <c r="E36" s="33"/>
      <c r="F36" s="33"/>
      <c r="G36" s="33"/>
    </row>
    <row r="37" spans="1:7" x14ac:dyDescent="0.25">
      <c r="A37" s="32" t="s">
        <v>653</v>
      </c>
    </row>
  </sheetData>
  <sortState xmlns:xlrd2="http://schemas.microsoft.com/office/spreadsheetml/2017/richdata2" ref="A2:L37">
    <sortCondition ref="C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metadata</vt:lpstr>
      <vt:lpstr>lslt all</vt:lpstr>
      <vt:lpstr>LM matches</vt:lpstr>
      <vt:lpstr>90 day notice</vt:lpstr>
      <vt:lpstr>Concluded deals to be added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2020-03-03T13:56:07Z</dcterms:modified>
</cp:coreProperties>
</file>